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F19" i="1" l="1"/>
  <c r="F20" i="1"/>
  <c r="D19" i="1"/>
  <c r="F26" i="1" l="1"/>
  <c r="F25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6" i="1" l="1"/>
  <c r="G53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<sst xmlns="http://schemas.openxmlformats.org/spreadsheetml/2006/main" count="153" uniqueCount="135">
  <si>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</si>
  <si>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</si>
  <si>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</si>
  <si>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</si>
  <si>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</si>
  <si>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</si>
  <si>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</si>
  <si>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</si>
  <si>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</si>
  <si>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</si>
  <si>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</si>
  <si>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</si>
  <si>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</si>
  <si>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</si>
  <si>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</si>
  <si>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</si>
  <si>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</si>
  <si>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</si>
  <si>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</si>
  <si>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</si>
  <si>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</si>
  <si>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</si>
  <si>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</si>
  <si>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</si>
  <si>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</si>
  <si>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</si>
  <si>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</si>
  <si>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</si>
  <si>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</si>
  <si>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</si>
  <si>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</si>
  <si>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</si>
  <si>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</si>
  <si>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</si>
  <si>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</si>
  <si>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</si>
  <si>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</si>
  <si>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</si>
  <si>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</si>
  <si>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</si>
  <si>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</si>
  <si>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</si>
  <si>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</si>
  <si>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</si>
  <si>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</si>
  <si>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</si>
  <si>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</si>
  <si>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</si>
  <si>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</si>
  <si>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</si>
  <si>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</si>
  <si>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</si>
  <si>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</si>
  <si>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</si>
  <si>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</si>
  <si>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</si>
  <si>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</si>
  <si>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</si>
  <si>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</si>
  <si>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</si>
  <si>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</si>
  <si>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</si>
  <si>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</si>
  <si>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</si>
  <si>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</si>
  <si>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</si>
  <si>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</si>
  <si>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</si>
  <si>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</si>
  <si>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</si>
  <si>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</si>
  <si>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</si>
  <si>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</si>
  <si>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</si>
  <si>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</si>
  <si>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</si>
  <si>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Луговая,6</t>
    </r>
  </si>
  <si>
    <t>ГП ЯО "Северный Водоканал"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</si>
  <si>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</si>
  <si>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</si>
  <si>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</si>
  <si>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</si>
  <si>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</si>
  <si>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</si>
  <si>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</si>
  <si>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</si>
  <si>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</si>
  <si>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</si>
  <si>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</si>
  <si>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</si>
  <si>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</si>
  <si>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Луговая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</si>
  <si>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</si>
  <si>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</si>
  <si>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</si>
  <si>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</si>
  <si>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</si>
  <si>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</si>
  <si>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2,3 м.</t>
  </si>
  <si>
    <t>регулировка приборов отопления</t>
  </si>
  <si>
    <t>10 приб.</t>
  </si>
  <si>
    <t>смена вентилей</t>
  </si>
  <si>
    <t>4 шт.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</si>
  <si>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</si>
  <si>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</si>
  <si>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</si>
  <si>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</si>
  <si>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</si>
  <si>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</si>
  <si>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</si>
  <si>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</si>
  <si>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</si>
  <si>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Электромонтажные работы</t>
  </si>
  <si>
    <t>в том числе смена ламп</t>
  </si>
  <si>
    <t>13 шт.</t>
  </si>
  <si>
    <t>смена электропроводки</t>
  </si>
  <si>
    <t>4 м.</t>
  </si>
  <si>
    <t>смена плафонов</t>
  </si>
  <si>
    <t>смена светильников</t>
  </si>
  <si>
    <t>2 шт.</t>
  </si>
  <si>
    <t>смена выключателей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</si>
  <si>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</si>
  <si>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</si>
  <si>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</si>
  <si>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межпанельных швов</t>
  </si>
  <si>
    <t>80 м.</t>
  </si>
  <si>
    <t>Смена оконных блоков на пластиковые</t>
  </si>
  <si>
    <t>Ремонт крыши</t>
  </si>
  <si>
    <t>497 м2</t>
  </si>
  <si>
    <t>Установка почтовых ящиков</t>
  </si>
  <si>
    <t>5 шт.</t>
  </si>
  <si>
    <t>Ремонт подвальных окон</t>
  </si>
  <si>
    <t>6 шт.</t>
  </si>
  <si>
    <t>Прочие работы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</si>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</sst>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0" fontId="18" fillId="0" borderId="1" xfId="0" applyFont="1" applyBorder="1"/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164" fontId="21" fillId="0" borderId="1" xfId="0" applyNumberFormat="1" applyFont="1" applyBorder="1"/>
    <xf numFmtId="164" fontId="11" fillId="4" borderId="1" xfId="0" applyNumberFormat="1" applyFont="1" applyFill="1" applyBorder="1"/>
    <xf numFmtId="164" fontId="5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/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.28515625" customWidth="1"/>
    <col min="8" max="8" width="11.5703125" customWidth="1"/>
    <col min="9" max="10" width="9.42578125" customWidth="1"/>
  </cols>
  <sheetData>
    <row r="2" spans="1:7" x14ac:dyDescent="0.25">
      <c r="A2" s="65" t="s">
        <v>22</v>
      </c>
      <c r="B2" s="65"/>
      <c r="C2" s="65"/>
      <c r="D2" s="65"/>
      <c r="E2" s="65"/>
      <c r="F2" s="65"/>
      <c r="G2" s="65"/>
    </row>
    <row r="3" spans="1:7" ht="15.75" thickBot="1" x14ac:dyDescent="0.3">
      <c r="A3" s="66" t="s">
        <v>23</v>
      </c>
      <c r="B3" s="66"/>
      <c r="C3" s="66"/>
      <c r="D3" s="66"/>
      <c r="E3" s="66"/>
      <c r="F3" s="66"/>
      <c r="G3" s="66"/>
    </row>
    <row r="4" spans="1:7" ht="8.25" customHeight="1" x14ac:dyDescent="0.25"/>
    <row r="5" spans="1:7" x14ac:dyDescent="0.25">
      <c r="A5" s="65" t="s">
        <v>24</v>
      </c>
      <c r="B5" s="65"/>
      <c r="C5" s="65"/>
      <c r="D5" s="65"/>
      <c r="E5" s="65"/>
      <c r="F5" s="65"/>
      <c r="G5" s="65"/>
    </row>
    <row r="6" spans="1:7" ht="13.5" customHeight="1" x14ac:dyDescent="0.25">
      <c r="A6" s="89" t="s">
        <v>25</v>
      </c>
      <c r="B6" s="89"/>
      <c r="C6" s="89"/>
      <c r="D6" s="89"/>
      <c r="E6" s="89"/>
      <c r="F6" s="89"/>
      <c r="G6" s="89"/>
    </row>
    <row r="7" spans="1:7" ht="15" customHeight="1" x14ac:dyDescent="0.25">
      <c r="A7" s="90" t="s">
        <v>83</v>
      </c>
      <c r="B7" s="90"/>
      <c r="C7" s="90"/>
      <c r="D7" s="90"/>
      <c r="E7" s="90"/>
      <c r="F7" s="90"/>
      <c r="G7" s="90"/>
    </row>
    <row r="8" spans="1:7" ht="15.75" x14ac:dyDescent="0.25">
      <c r="A8" s="89" t="s">
        <v>76</v>
      </c>
      <c r="B8" s="89"/>
      <c r="C8" s="89"/>
      <c r="D8" s="89"/>
      <c r="E8" s="89"/>
      <c r="F8" s="89"/>
      <c r="G8" s="89"/>
    </row>
    <row r="9" spans="1:7" ht="9.75" customHeight="1" x14ac:dyDescent="0.25"/>
    <row r="10" spans="1:7" x14ac:dyDescent="0.25">
      <c r="A10" s="92" t="s">
        <v>27</v>
      </c>
      <c r="B10" s="92"/>
      <c r="C10" s="92"/>
      <c r="D10" s="92"/>
      <c r="E10" s="92"/>
    </row>
    <row r="11" spans="1:7" x14ac:dyDescent="0.25">
      <c r="A11" s="92" t="s">
        <v>28</v>
      </c>
      <c r="B11" s="92"/>
      <c r="C11" s="92"/>
      <c r="D11" s="92"/>
      <c r="E11" s="92"/>
      <c r="G11" s="23">
        <v>434447.69</v>
      </c>
    </row>
    <row r="12" spans="1:7" ht="11.25" customHeight="1" x14ac:dyDescent="0.25"/>
    <row r="13" spans="1:7" x14ac:dyDescent="0.25">
      <c r="A13" s="91" t="s">
        <v>26</v>
      </c>
      <c r="B13" s="91"/>
      <c r="C13" s="91"/>
      <c r="D13" s="91"/>
      <c r="E13" s="91"/>
    </row>
    <row r="15" spans="1:7" ht="36" x14ac:dyDescent="0.25">
      <c r="A15" s="70" t="s">
        <v>0</v>
      </c>
      <c r="B15" s="70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70"/>
      <c r="B16" s="7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3">
        <v>1</v>
      </c>
      <c r="B17" s="73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0" ht="53.25" customHeight="1" x14ac:dyDescent="0.25">
      <c r="A18" s="74" t="s">
        <v>66</v>
      </c>
      <c r="B18" s="74"/>
      <c r="C18" s="17">
        <f>C19+C20+C21+C22+C23</f>
        <v>112556.66</v>
      </c>
      <c r="D18" s="13">
        <f>D19+D20+D21+D22+D23</f>
        <v>782676.31</v>
      </c>
      <c r="E18" s="13">
        <f>E19+E20+E21+E22+E23</f>
        <v>895232.97000000009</v>
      </c>
      <c r="F18" s="13">
        <f>F19+F20+F21+F22+F23</f>
        <v>740008.77</v>
      </c>
      <c r="G18" s="17">
        <f>G19+G20+G21+G22+G23</f>
        <v>155224.20000000004</v>
      </c>
      <c r="H18" s="25"/>
    </row>
    <row r="19" spans="1:10" ht="11.25" customHeight="1" x14ac:dyDescent="0.25">
      <c r="A19" s="67" t="s">
        <v>1</v>
      </c>
      <c r="B19" s="67"/>
      <c r="C19" s="17">
        <v>103906.76</v>
      </c>
      <c r="D19" s="13">
        <f>782676.31-D20-D21-D22-D23</f>
        <v>723104.01000000013</v>
      </c>
      <c r="E19" s="13">
        <f>C19+D19</f>
        <v>827010.77000000014</v>
      </c>
      <c r="F19" s="13">
        <f>740294.35-F20-F21-F22-F23-F24-F25-231.13</f>
        <v>683913.35000000009</v>
      </c>
      <c r="G19" s="17">
        <f>E19-F19</f>
        <v>143097.42000000004</v>
      </c>
      <c r="H19" s="25"/>
    </row>
    <row r="20" spans="1:10" ht="12" customHeight="1" x14ac:dyDescent="0.25">
      <c r="A20" s="67" t="s">
        <v>2</v>
      </c>
      <c r="B20" s="67"/>
      <c r="C20" s="17">
        <v>498.44</v>
      </c>
      <c r="D20" s="13">
        <v>3599.11</v>
      </c>
      <c r="E20" s="13">
        <f t="shared" ref="E20:E26" si="0">C20+D20</f>
        <v>4097.55</v>
      </c>
      <c r="F20" s="13">
        <f>3361.86</f>
        <v>3361.86</v>
      </c>
      <c r="G20" s="17">
        <f t="shared" ref="G20:G23" si="1">E20-F20</f>
        <v>735.69</v>
      </c>
      <c r="H20" s="28"/>
      <c r="I20" s="28"/>
      <c r="J20" s="28"/>
    </row>
    <row r="21" spans="1:10" ht="12" customHeight="1" x14ac:dyDescent="0.25">
      <c r="A21" s="67" t="s">
        <v>3</v>
      </c>
      <c r="B21" s="67"/>
      <c r="C21" s="17">
        <v>2455.33</v>
      </c>
      <c r="D21" s="13">
        <v>16037.23</v>
      </c>
      <c r="E21" s="13">
        <f t="shared" si="0"/>
        <v>18492.559999999998</v>
      </c>
      <c r="F21" s="13">
        <v>15045.7</v>
      </c>
      <c r="G21" s="17">
        <f t="shared" si="1"/>
        <v>3446.8599999999969</v>
      </c>
      <c r="H21" s="25"/>
    </row>
    <row r="22" spans="1:10" ht="13.5" customHeight="1" x14ac:dyDescent="0.25">
      <c r="A22" s="67" t="s">
        <v>4</v>
      </c>
      <c r="B22" s="67"/>
      <c r="C22" s="17">
        <v>737.36</v>
      </c>
      <c r="D22" s="13">
        <v>5066.1400000000003</v>
      </c>
      <c r="E22" s="13">
        <f t="shared" si="0"/>
        <v>5803.5</v>
      </c>
      <c r="F22" s="13">
        <v>4800.62</v>
      </c>
      <c r="G22" s="17">
        <f t="shared" si="1"/>
        <v>1002.8800000000001</v>
      </c>
    </row>
    <row r="23" spans="1:10" ht="12" customHeight="1" x14ac:dyDescent="0.25">
      <c r="A23" s="67" t="s">
        <v>5</v>
      </c>
      <c r="B23" s="67"/>
      <c r="C23" s="17">
        <v>4958.7700000000004</v>
      </c>
      <c r="D23" s="13">
        <v>34869.82</v>
      </c>
      <c r="E23" s="13">
        <f t="shared" si="0"/>
        <v>39828.589999999997</v>
      </c>
      <c r="F23" s="13">
        <v>32887.24</v>
      </c>
      <c r="G23" s="17">
        <f t="shared" si="1"/>
        <v>6941.3499999999985</v>
      </c>
    </row>
    <row r="24" spans="1:10" ht="11.25" customHeight="1" x14ac:dyDescent="0.25">
      <c r="A24" s="82" t="s">
        <v>6</v>
      </c>
      <c r="B24" s="82"/>
      <c r="C24" s="17">
        <v>328.7</v>
      </c>
      <c r="D24" s="13">
        <v>0</v>
      </c>
      <c r="E24" s="13">
        <f t="shared" si="0"/>
        <v>328.7</v>
      </c>
      <c r="F24" s="13">
        <v>23.13</v>
      </c>
      <c r="G24" s="17">
        <f>E24-F24</f>
        <v>305.57</v>
      </c>
    </row>
    <row r="25" spans="1:10" ht="10.5" customHeight="1" x14ac:dyDescent="0.25">
      <c r="A25" s="82" t="s">
        <v>7</v>
      </c>
      <c r="B25" s="82"/>
      <c r="C25" s="17">
        <v>445.16</v>
      </c>
      <c r="D25" s="13">
        <v>0</v>
      </c>
      <c r="E25" s="13">
        <f t="shared" si="0"/>
        <v>445.16</v>
      </c>
      <c r="F25" s="13">
        <f>13.2+18.12</f>
        <v>31.32</v>
      </c>
      <c r="G25" s="17">
        <f t="shared" ref="G25:G26" si="2">E25-F25</f>
        <v>413.84000000000003</v>
      </c>
    </row>
    <row r="26" spans="1:10" ht="12.75" customHeight="1" x14ac:dyDescent="0.25">
      <c r="A26" s="83" t="s">
        <v>8</v>
      </c>
      <c r="B26" s="83"/>
      <c r="C26" s="38">
        <v>0</v>
      </c>
      <c r="D26" s="39">
        <v>10159.44</v>
      </c>
      <c r="E26" s="39">
        <f t="shared" si="0"/>
        <v>10159.44</v>
      </c>
      <c r="F26" s="13">
        <f>D26</f>
        <v>10159.44</v>
      </c>
      <c r="G26" s="17">
        <f t="shared" si="2"/>
        <v>0</v>
      </c>
    </row>
    <row r="27" spans="1:10" x14ac:dyDescent="0.25">
      <c r="A27" s="68" t="s">
        <v>9</v>
      </c>
      <c r="B27" s="68"/>
      <c r="C27" s="17">
        <f>C18++C24+C25+C26</f>
        <v>113330.52</v>
      </c>
      <c r="D27" s="13">
        <f>D18+D24+D25+D26</f>
        <v>792835.75</v>
      </c>
      <c r="E27" s="13">
        <f>E18+E24+E25+E26</f>
        <v>906166.27</v>
      </c>
      <c r="F27" s="13">
        <f>F18+F24+F25+F26</f>
        <v>750222.65999999992</v>
      </c>
      <c r="G27" s="17">
        <f>G18+G24+G25+G26</f>
        <v>155943.61000000004</v>
      </c>
    </row>
    <row r="28" spans="1:10" ht="9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2" t="s">
        <v>10</v>
      </c>
      <c r="B31" s="69" t="s">
        <v>11</v>
      </c>
      <c r="C31" s="69"/>
      <c r="D31" s="69"/>
      <c r="E31" s="69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30</v>
      </c>
      <c r="C32" s="71"/>
      <c r="D32" s="71"/>
      <c r="E32" s="71"/>
      <c r="F32" s="14" t="s">
        <v>61</v>
      </c>
      <c r="G32" s="21">
        <v>44198.720000000001</v>
      </c>
    </row>
    <row r="33" spans="1:9" ht="34.5" x14ac:dyDescent="0.25">
      <c r="A33" s="29" t="s">
        <v>18</v>
      </c>
      <c r="B33" s="72" t="s">
        <v>31</v>
      </c>
      <c r="C33" s="72"/>
      <c r="D33" s="72"/>
      <c r="E33" s="72"/>
      <c r="F33" s="2" t="s">
        <v>73</v>
      </c>
      <c r="G33" s="21">
        <v>29349.599999999999</v>
      </c>
    </row>
    <row r="34" spans="1:9" ht="29.25" customHeight="1" x14ac:dyDescent="0.25">
      <c r="A34" s="7" t="s">
        <v>19</v>
      </c>
      <c r="B34" s="75" t="s">
        <v>32</v>
      </c>
      <c r="C34" s="75"/>
      <c r="D34" s="75"/>
      <c r="E34" s="75"/>
      <c r="F34" s="62" t="s">
        <v>72</v>
      </c>
      <c r="G34" s="21">
        <v>1218792</v>
      </c>
    </row>
    <row r="35" spans="1:9" ht="15" customHeight="1" x14ac:dyDescent="0.25">
      <c r="A35" s="6" t="s">
        <v>20</v>
      </c>
      <c r="B35" s="71" t="s">
        <v>33</v>
      </c>
      <c r="C35" s="71"/>
      <c r="D35" s="71"/>
      <c r="E35" s="71"/>
      <c r="F35" s="63"/>
      <c r="G35" s="21">
        <v>49370.8</v>
      </c>
    </row>
    <row r="36" spans="1:9" ht="14.25" customHeight="1" x14ac:dyDescent="0.25">
      <c r="A36" s="27" t="s">
        <v>74</v>
      </c>
      <c r="B36" s="93" t="s">
        <v>69</v>
      </c>
      <c r="C36" s="93"/>
      <c r="D36" s="93"/>
      <c r="E36" s="93"/>
      <c r="F36" s="63"/>
      <c r="G36" s="21"/>
    </row>
    <row r="37" spans="1:9" ht="12.75" customHeight="1" x14ac:dyDescent="0.25">
      <c r="A37" s="30" t="s">
        <v>75</v>
      </c>
      <c r="B37" s="93" t="s">
        <v>70</v>
      </c>
      <c r="C37" s="93"/>
      <c r="D37" s="93"/>
      <c r="E37" s="93"/>
      <c r="F37" s="63"/>
      <c r="G37" s="21"/>
    </row>
    <row r="38" spans="1:9" ht="12.75" customHeight="1" x14ac:dyDescent="0.25">
      <c r="A38" s="31" t="s">
        <v>29</v>
      </c>
      <c r="B38" s="71" t="s">
        <v>78</v>
      </c>
      <c r="C38" s="71"/>
      <c r="D38" s="71"/>
      <c r="E38" s="71"/>
      <c r="F38" s="64"/>
      <c r="G38" s="21">
        <v>5904.84</v>
      </c>
    </row>
    <row r="39" spans="1:9" ht="16.5" customHeight="1" x14ac:dyDescent="0.25">
      <c r="A39" s="6" t="s">
        <v>34</v>
      </c>
      <c r="B39" s="72" t="s">
        <v>67</v>
      </c>
      <c r="C39" s="72"/>
      <c r="D39" s="72"/>
      <c r="E39" s="72"/>
      <c r="F39" s="20" t="s">
        <v>59</v>
      </c>
      <c r="G39" s="21">
        <v>8455.44</v>
      </c>
    </row>
    <row r="40" spans="1:9" ht="16.5" customHeight="1" x14ac:dyDescent="0.25">
      <c r="A40" s="35" t="s">
        <v>80</v>
      </c>
      <c r="B40" s="84" t="s">
        <v>81</v>
      </c>
      <c r="C40" s="85"/>
      <c r="D40" s="85"/>
      <c r="E40" s="86"/>
      <c r="F40" s="36" t="s">
        <v>82</v>
      </c>
      <c r="G40" s="21"/>
    </row>
    <row r="41" spans="1:9" ht="15.75" customHeight="1" x14ac:dyDescent="0.25">
      <c r="A41" s="27" t="s">
        <v>38</v>
      </c>
      <c r="B41" s="79" t="s">
        <v>68</v>
      </c>
      <c r="C41" s="80"/>
      <c r="D41" s="80"/>
      <c r="E41" s="81"/>
      <c r="F41" s="20"/>
      <c r="G41" s="21"/>
    </row>
    <row r="42" spans="1:9" ht="15.75" customHeight="1" x14ac:dyDescent="0.25">
      <c r="A42" s="27" t="s">
        <v>39</v>
      </c>
      <c r="B42" s="79" t="s">
        <v>64</v>
      </c>
      <c r="C42" s="80"/>
      <c r="D42" s="80"/>
      <c r="E42" s="81"/>
      <c r="F42" s="20"/>
      <c r="G42" s="21"/>
    </row>
    <row r="43" spans="1:9" x14ac:dyDescent="0.25">
      <c r="A43" s="6" t="s">
        <v>40</v>
      </c>
      <c r="B43" s="71" t="s">
        <v>35</v>
      </c>
      <c r="C43" s="71"/>
      <c r="D43" s="71"/>
      <c r="E43" s="71"/>
      <c r="F43" s="14" t="s">
        <v>62</v>
      </c>
      <c r="G43" s="21">
        <v>86021.93</v>
      </c>
    </row>
    <row r="44" spans="1:9" x14ac:dyDescent="0.25">
      <c r="A44" s="6" t="s">
        <v>41</v>
      </c>
      <c r="B44" s="71" t="s">
        <v>36</v>
      </c>
      <c r="C44" s="71"/>
      <c r="D44" s="71"/>
      <c r="E44" s="71"/>
      <c r="F44" s="14" t="s">
        <v>62</v>
      </c>
      <c r="G44" s="21">
        <v>147551.34</v>
      </c>
      <c r="I44" s="24"/>
    </row>
    <row r="45" spans="1:9" x14ac:dyDescent="0.25">
      <c r="A45" s="27" t="s">
        <v>42</v>
      </c>
      <c r="B45" s="79" t="s">
        <v>71</v>
      </c>
      <c r="C45" s="80"/>
      <c r="D45" s="80"/>
      <c r="E45" s="81"/>
      <c r="F45" s="14"/>
      <c r="G45" s="21"/>
    </row>
    <row r="46" spans="1:9" x14ac:dyDescent="0.25">
      <c r="A46" s="6" t="s">
        <v>44</v>
      </c>
      <c r="B46" s="71" t="s">
        <v>37</v>
      </c>
      <c r="C46" s="71"/>
      <c r="D46" s="71"/>
      <c r="E46" s="71"/>
      <c r="F46" s="19" t="s">
        <v>60</v>
      </c>
      <c r="G46" s="21">
        <v>2944.51</v>
      </c>
    </row>
    <row r="47" spans="1:9" x14ac:dyDescent="0.25">
      <c r="A47" s="76" t="s">
        <v>43</v>
      </c>
      <c r="B47" s="77"/>
      <c r="C47" s="77"/>
      <c r="D47" s="77"/>
      <c r="E47" s="78"/>
      <c r="F47" s="6"/>
      <c r="G47" s="21"/>
    </row>
    <row r="48" spans="1:9" ht="12" customHeight="1" x14ac:dyDescent="0.25">
      <c r="A48" s="19" t="s">
        <v>45</v>
      </c>
      <c r="B48" s="87" t="s">
        <v>2</v>
      </c>
      <c r="C48" s="87"/>
      <c r="D48" s="87"/>
      <c r="E48" s="87"/>
      <c r="F48" s="33" t="s">
        <v>77</v>
      </c>
      <c r="G48" s="13">
        <f>D20</f>
        <v>3599.11</v>
      </c>
    </row>
    <row r="49" spans="1:7" ht="12" customHeight="1" x14ac:dyDescent="0.25">
      <c r="A49" s="19" t="s">
        <v>46</v>
      </c>
      <c r="B49" s="87" t="s">
        <v>3</v>
      </c>
      <c r="C49" s="87"/>
      <c r="D49" s="87"/>
      <c r="E49" s="87"/>
      <c r="F49" s="33" t="s">
        <v>79</v>
      </c>
      <c r="G49" s="13">
        <f>D21</f>
        <v>16037.23</v>
      </c>
    </row>
    <row r="50" spans="1:7" ht="12" customHeight="1" x14ac:dyDescent="0.25">
      <c r="A50" s="19" t="s">
        <v>48</v>
      </c>
      <c r="B50" s="87" t="s">
        <v>47</v>
      </c>
      <c r="C50" s="87"/>
      <c r="D50" s="87"/>
      <c r="E50" s="87"/>
      <c r="F50" s="14" t="s">
        <v>63</v>
      </c>
      <c r="G50" s="13">
        <f>D23</f>
        <v>34869.82</v>
      </c>
    </row>
    <row r="51" spans="1:7" ht="12" customHeight="1" x14ac:dyDescent="0.25">
      <c r="A51" s="19" t="s">
        <v>49</v>
      </c>
      <c r="B51" s="87" t="s">
        <v>4</v>
      </c>
      <c r="C51" s="87"/>
      <c r="D51" s="87"/>
      <c r="E51" s="87"/>
      <c r="F51" s="33" t="s">
        <v>77</v>
      </c>
      <c r="G51" s="13">
        <f>D22</f>
        <v>5066.1400000000003</v>
      </c>
    </row>
    <row r="52" spans="1:7" ht="14.25" customHeight="1" x14ac:dyDescent="0.25">
      <c r="A52" s="6" t="s">
        <v>50</v>
      </c>
      <c r="B52" s="88" t="s">
        <v>15</v>
      </c>
      <c r="C52" s="88"/>
      <c r="D52" s="88"/>
      <c r="E52" s="88"/>
      <c r="F52" s="6"/>
      <c r="G52" s="13">
        <f>SUM(G32:G51)</f>
        <v>1652161.4800000002</v>
      </c>
    </row>
    <row r="53" spans="1:7" x14ac:dyDescent="0.25">
      <c r="A53" s="6" t="s">
        <v>65</v>
      </c>
      <c r="B53" s="76" t="s">
        <v>84</v>
      </c>
      <c r="C53" s="77"/>
      <c r="D53" s="77"/>
      <c r="E53" s="77"/>
      <c r="F53" s="78"/>
      <c r="G53" s="37">
        <f>G11+F18+F26-G52</f>
        <v>-467545.58000000031</v>
      </c>
    </row>
    <row r="54" spans="1:7" ht="11.25" customHeight="1" x14ac:dyDescent="0.25"/>
    <row r="55" spans="1:7" x14ac:dyDescent="0.25">
      <c r="A55" s="100" t="s">
        <v>51</v>
      </c>
      <c r="B55" s="100"/>
      <c r="C55" s="11"/>
      <c r="D55" s="11"/>
      <c r="E55" s="11"/>
    </row>
    <row r="56" spans="1:7" x14ac:dyDescent="0.25">
      <c r="A56" s="101" t="s">
        <v>85</v>
      </c>
      <c r="B56" s="101"/>
      <c r="C56" s="101"/>
      <c r="D56" s="101"/>
      <c r="E56" s="101"/>
      <c r="G56" s="26">
        <f>G24+G25</f>
        <v>719.41000000000008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100" t="s">
        <v>52</v>
      </c>
      <c r="B58" s="100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94" t="s">
        <v>55</v>
      </c>
      <c r="C60" s="95"/>
      <c r="D60" s="95"/>
      <c r="E60" s="96"/>
      <c r="F60" s="12" t="s">
        <v>53</v>
      </c>
      <c r="G60" s="6" t="s">
        <v>54</v>
      </c>
    </row>
    <row r="61" spans="1:7" ht="12" customHeight="1" x14ac:dyDescent="0.25">
      <c r="A61" s="14" t="s">
        <v>17</v>
      </c>
      <c r="B61" s="97" t="s">
        <v>56</v>
      </c>
      <c r="C61" s="98"/>
      <c r="D61" s="98"/>
      <c r="E61" s="99"/>
      <c r="F61" s="1"/>
      <c r="G61" s="1"/>
    </row>
    <row r="62" spans="1:7" ht="12" customHeight="1" x14ac:dyDescent="0.25">
      <c r="A62" s="14" t="s">
        <v>18</v>
      </c>
      <c r="B62" s="97" t="s">
        <v>57</v>
      </c>
      <c r="C62" s="98"/>
      <c r="D62" s="98"/>
      <c r="E62" s="99"/>
      <c r="F62" s="32">
        <v>4</v>
      </c>
      <c r="G62" s="34">
        <v>34689.18</v>
      </c>
    </row>
    <row r="65" spans="1:7" ht="15.75" x14ac:dyDescent="0.25">
      <c r="A65" s="104"/>
      <c r="B65" s="104"/>
      <c r="C65" s="104"/>
      <c r="D65" s="104"/>
      <c r="E65" s="104"/>
      <c r="F65" s="104"/>
      <c r="G65" s="104"/>
    </row>
    <row r="66" spans="1:7" x14ac:dyDescent="0.25">
      <c r="A66" s="105"/>
      <c r="B66" s="105"/>
      <c r="C66" s="105"/>
      <c r="D66" s="105"/>
      <c r="E66" s="105"/>
      <c r="F66" s="105"/>
      <c r="G66" s="105"/>
    </row>
    <row r="67" spans="1:7" x14ac:dyDescent="0.25">
      <c r="A67" s="105"/>
      <c r="B67" s="105"/>
      <c r="C67" s="105"/>
      <c r="D67" s="105"/>
      <c r="E67" s="105"/>
      <c r="F67" s="105"/>
      <c r="G67" s="105"/>
    </row>
    <row r="68" spans="1:7" x14ac:dyDescent="0.25">
      <c r="A68" s="105"/>
      <c r="B68" s="105"/>
      <c r="C68" s="105"/>
      <c r="D68" s="105"/>
      <c r="E68" s="105"/>
      <c r="F68" s="105"/>
      <c r="G68" s="105"/>
    </row>
    <row r="69" spans="1:7" x14ac:dyDescent="0.25">
      <c r="A69" s="105"/>
      <c r="B69" s="105"/>
      <c r="C69" s="105"/>
      <c r="D69" s="105"/>
      <c r="E69" s="105"/>
      <c r="F69" s="105"/>
      <c r="G69" s="105"/>
    </row>
    <row r="70" spans="1:7" x14ac:dyDescent="0.25">
      <c r="A70" s="106"/>
      <c r="B70" s="106"/>
      <c r="C70" s="106"/>
      <c r="D70" s="107"/>
      <c r="E70" s="105"/>
      <c r="F70" s="105"/>
      <c r="G70" s="105"/>
    </row>
    <row r="71" spans="1:7" x14ac:dyDescent="0.25">
      <c r="A71" s="105"/>
      <c r="B71" s="105"/>
      <c r="C71" s="105"/>
      <c r="D71" s="105"/>
      <c r="E71" s="105"/>
      <c r="F71" s="105"/>
      <c r="G71" s="105"/>
    </row>
    <row r="72" spans="1:7" x14ac:dyDescent="0.25">
      <c r="A72" s="108"/>
      <c r="B72" s="108"/>
      <c r="C72" s="108"/>
      <c r="D72" s="108"/>
      <c r="E72" s="105"/>
      <c r="F72" s="105"/>
      <c r="G72" s="105"/>
    </row>
    <row r="73" spans="1:7" x14ac:dyDescent="0.25">
      <c r="A73" s="105"/>
      <c r="B73" s="109"/>
      <c r="C73" s="107"/>
      <c r="D73" s="107"/>
      <c r="E73" s="107"/>
      <c r="F73" s="109"/>
      <c r="G73" s="105"/>
    </row>
    <row r="74" spans="1:7" x14ac:dyDescent="0.25">
      <c r="A74" s="105"/>
      <c r="B74" s="105"/>
      <c r="C74" s="105"/>
      <c r="D74" s="105"/>
      <c r="E74" s="105"/>
      <c r="F74" s="105"/>
      <c r="G74" s="105"/>
    </row>
  </sheetData>
  <mergeCells count="53">
    <mergeCell ref="B60:E60"/>
    <mergeCell ref="B61:E61"/>
    <mergeCell ref="B62:E62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B38:E38"/>
    <mergeCell ref="B34:E34"/>
    <mergeCell ref="A23:B23"/>
    <mergeCell ref="B39:E39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5:E35"/>
    <mergeCell ref="B40:E40"/>
    <mergeCell ref="A65:G65"/>
    <mergeCell ref="A72:D72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3.937007874015748E-2" right="0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A2" sqref="A2:D2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0" t="s">
        <v>90</v>
      </c>
    </row>
    <row r="2" spans="1:4" ht="64.5" customHeight="1" x14ac:dyDescent="0.25">
      <c r="A2" s="102" t="s">
        <v>91</v>
      </c>
      <c r="B2" s="103"/>
      <c r="C2" s="103"/>
      <c r="D2" s="103"/>
    </row>
    <row r="3" spans="1:4" ht="26.45" customHeight="1" x14ac:dyDescent="0.25">
      <c r="A3" s="41" t="s">
        <v>10</v>
      </c>
      <c r="B3" s="41" t="s">
        <v>92</v>
      </c>
      <c r="C3" s="41" t="s">
        <v>93</v>
      </c>
      <c r="D3" s="42" t="s">
        <v>94</v>
      </c>
    </row>
    <row r="4" spans="1:4" ht="15.75" x14ac:dyDescent="0.25">
      <c r="A4" s="41">
        <v>1</v>
      </c>
      <c r="B4" s="43" t="s">
        <v>95</v>
      </c>
      <c r="C4" s="42"/>
      <c r="D4" s="44"/>
    </row>
    <row r="5" spans="1:4" ht="15.75" x14ac:dyDescent="0.25">
      <c r="A5" s="41"/>
      <c r="B5" s="45" t="s">
        <v>96</v>
      </c>
      <c r="C5" s="41"/>
      <c r="D5" s="44">
        <v>18976</v>
      </c>
    </row>
    <row r="6" spans="1:4" ht="29.25" x14ac:dyDescent="0.25">
      <c r="A6" s="41"/>
      <c r="B6" s="46" t="s">
        <v>97</v>
      </c>
      <c r="C6" s="41" t="s">
        <v>98</v>
      </c>
      <c r="D6" s="44"/>
    </row>
    <row r="7" spans="1:4" ht="15.75" x14ac:dyDescent="0.25">
      <c r="A7" s="41"/>
      <c r="B7" s="46" t="s">
        <v>99</v>
      </c>
      <c r="C7" s="41" t="s">
        <v>100</v>
      </c>
      <c r="D7" s="44"/>
    </row>
    <row r="8" spans="1:4" ht="15.75" x14ac:dyDescent="0.25">
      <c r="A8" s="41"/>
      <c r="B8" s="46" t="s">
        <v>101</v>
      </c>
      <c r="C8" s="41" t="s">
        <v>102</v>
      </c>
      <c r="D8" s="44"/>
    </row>
    <row r="9" spans="1:4" ht="15.75" x14ac:dyDescent="0.25">
      <c r="A9" s="41"/>
      <c r="B9" s="46" t="s">
        <v>103</v>
      </c>
      <c r="C9" s="41" t="s">
        <v>104</v>
      </c>
      <c r="D9" s="44"/>
    </row>
    <row r="10" spans="1:4" ht="15.75" x14ac:dyDescent="0.25">
      <c r="A10" s="41"/>
      <c r="B10" s="47"/>
      <c r="C10" s="41"/>
      <c r="D10" s="44"/>
    </row>
    <row r="11" spans="1:4" ht="15.75" x14ac:dyDescent="0.25">
      <c r="A11" s="41"/>
      <c r="B11" s="48" t="s">
        <v>105</v>
      </c>
      <c r="C11" s="41"/>
      <c r="D11" s="44">
        <v>3413</v>
      </c>
    </row>
    <row r="12" spans="1:4" ht="17.25" customHeight="1" x14ac:dyDescent="0.25">
      <c r="A12" s="41"/>
      <c r="B12" s="45" t="s">
        <v>106</v>
      </c>
      <c r="C12" s="41" t="s">
        <v>107</v>
      </c>
      <c r="D12" s="44">
        <v>63068</v>
      </c>
    </row>
    <row r="13" spans="1:4" ht="15.75" x14ac:dyDescent="0.25">
      <c r="A13" s="41"/>
      <c r="B13" s="45" t="s">
        <v>108</v>
      </c>
      <c r="C13" s="41"/>
      <c r="D13" s="44">
        <v>2055</v>
      </c>
    </row>
    <row r="14" spans="1:4" ht="15.75" x14ac:dyDescent="0.25">
      <c r="A14" s="41"/>
      <c r="B14" s="45"/>
      <c r="C14" s="41"/>
      <c r="D14" s="44"/>
    </row>
    <row r="15" spans="1:4" ht="15.75" x14ac:dyDescent="0.25">
      <c r="A15" s="41"/>
      <c r="B15" s="45" t="s">
        <v>109</v>
      </c>
      <c r="C15" s="41"/>
      <c r="D15" s="44">
        <v>3836</v>
      </c>
    </row>
    <row r="16" spans="1:4" ht="29.25" x14ac:dyDescent="0.25">
      <c r="A16" s="41"/>
      <c r="B16" s="47" t="s">
        <v>110</v>
      </c>
      <c r="C16" s="41" t="s">
        <v>111</v>
      </c>
      <c r="D16" s="44"/>
    </row>
    <row r="17" spans="1:4" ht="15.75" x14ac:dyDescent="0.25">
      <c r="A17" s="41"/>
      <c r="B17" s="45"/>
      <c r="C17" s="41"/>
      <c r="D17" s="44"/>
    </row>
    <row r="18" spans="1:4" ht="15.75" x14ac:dyDescent="0.25">
      <c r="A18" s="41">
        <v>2</v>
      </c>
      <c r="B18" s="43" t="s">
        <v>112</v>
      </c>
      <c r="C18" s="41"/>
      <c r="D18" s="44">
        <v>11731</v>
      </c>
    </row>
    <row r="19" spans="1:4" ht="15.75" x14ac:dyDescent="0.25">
      <c r="A19" s="41"/>
      <c r="B19" s="47" t="s">
        <v>113</v>
      </c>
      <c r="C19" s="41" t="s">
        <v>114</v>
      </c>
      <c r="D19" s="44"/>
    </row>
    <row r="20" spans="1:4" ht="15.75" x14ac:dyDescent="0.25">
      <c r="A20" s="41"/>
      <c r="B20" s="47" t="s">
        <v>115</v>
      </c>
      <c r="C20" s="41" t="s">
        <v>116</v>
      </c>
      <c r="D20" s="44"/>
    </row>
    <row r="21" spans="1:4" ht="15.75" x14ac:dyDescent="0.25">
      <c r="A21" s="41"/>
      <c r="B21" s="47" t="s">
        <v>117</v>
      </c>
      <c r="C21" s="41" t="s">
        <v>104</v>
      </c>
      <c r="D21" s="44"/>
    </row>
    <row r="22" spans="1:4" ht="15.75" x14ac:dyDescent="0.25">
      <c r="A22" s="41"/>
      <c r="B22" s="47" t="s">
        <v>118</v>
      </c>
      <c r="C22" s="41" t="s">
        <v>119</v>
      </c>
      <c r="D22" s="44"/>
    </row>
    <row r="23" spans="1:4" ht="15.75" x14ac:dyDescent="0.25">
      <c r="A23" s="41"/>
      <c r="B23" s="47" t="s">
        <v>120</v>
      </c>
      <c r="C23" s="41" t="s">
        <v>104</v>
      </c>
      <c r="D23" s="44"/>
    </row>
    <row r="24" spans="1:4" ht="30.6" customHeight="1" x14ac:dyDescent="0.25">
      <c r="A24" s="41"/>
      <c r="B24" s="47" t="s">
        <v>121</v>
      </c>
      <c r="C24" s="41" t="s">
        <v>122</v>
      </c>
      <c r="D24" s="44"/>
    </row>
    <row r="25" spans="1:4" ht="15" customHeight="1" x14ac:dyDescent="0.25">
      <c r="A25" s="41"/>
      <c r="B25" s="47"/>
      <c r="C25" s="41"/>
      <c r="D25" s="44"/>
    </row>
    <row r="26" spans="1:4" ht="15.75" x14ac:dyDescent="0.25">
      <c r="A26" s="41">
        <v>3</v>
      </c>
      <c r="B26" s="43" t="s">
        <v>123</v>
      </c>
      <c r="C26" s="41"/>
      <c r="D26" s="44"/>
    </row>
    <row r="27" spans="1:4" ht="18" customHeight="1" x14ac:dyDescent="0.25">
      <c r="A27" s="41"/>
      <c r="B27" s="45" t="s">
        <v>124</v>
      </c>
      <c r="C27" s="41" t="s">
        <v>125</v>
      </c>
      <c r="D27" s="44">
        <v>62545</v>
      </c>
    </row>
    <row r="28" spans="1:4" ht="16.5" customHeight="1" x14ac:dyDescent="0.25">
      <c r="A28" s="41"/>
      <c r="B28" s="45" t="s">
        <v>126</v>
      </c>
      <c r="C28" s="41" t="s">
        <v>102</v>
      </c>
      <c r="D28" s="44">
        <v>77720</v>
      </c>
    </row>
    <row r="29" spans="1:4" ht="18" customHeight="1" x14ac:dyDescent="0.25">
      <c r="A29" s="41"/>
      <c r="B29" s="45" t="s">
        <v>127</v>
      </c>
      <c r="C29" s="41" t="s">
        <v>128</v>
      </c>
      <c r="D29" s="44">
        <v>942678</v>
      </c>
    </row>
    <row r="30" spans="1:4" ht="19.5" customHeight="1" x14ac:dyDescent="0.25">
      <c r="A30" s="41"/>
      <c r="B30" s="45" t="s">
        <v>129</v>
      </c>
      <c r="C30" s="41" t="s">
        <v>130</v>
      </c>
      <c r="D30" s="44">
        <v>20601</v>
      </c>
    </row>
    <row r="31" spans="1:4" ht="20.25" customHeight="1" x14ac:dyDescent="0.25">
      <c r="A31" s="41"/>
      <c r="B31" s="45" t="s">
        <v>131</v>
      </c>
      <c r="C31" s="41" t="s">
        <v>132</v>
      </c>
      <c r="D31" s="44">
        <v>6639</v>
      </c>
    </row>
    <row r="32" spans="1:4" ht="15.75" x14ac:dyDescent="0.25">
      <c r="A32" s="41"/>
      <c r="B32" s="45"/>
      <c r="C32" s="41"/>
      <c r="D32" s="44"/>
    </row>
    <row r="33" spans="1:4" ht="15.6" customHeight="1" x14ac:dyDescent="0.25">
      <c r="A33" s="41">
        <v>4</v>
      </c>
      <c r="B33" s="43" t="s">
        <v>133</v>
      </c>
      <c r="C33" s="41"/>
      <c r="D33" s="44">
        <v>4678</v>
      </c>
    </row>
    <row r="34" spans="1:4" ht="15.6" customHeight="1" x14ac:dyDescent="0.25">
      <c r="A34" s="41"/>
      <c r="B34" s="43"/>
      <c r="C34" s="41"/>
      <c r="D34" s="44"/>
    </row>
    <row r="35" spans="1:4" ht="45.75" customHeight="1" x14ac:dyDescent="0.25">
      <c r="A35" s="41"/>
      <c r="B35" s="49" t="s">
        <v>134</v>
      </c>
      <c r="C35" s="50"/>
      <c r="D35" s="51">
        <v>852</v>
      </c>
    </row>
    <row r="36" spans="1:4" ht="15.6" customHeight="1" x14ac:dyDescent="0.25">
      <c r="A36" s="41"/>
      <c r="B36" s="43"/>
      <c r="C36" s="41"/>
      <c r="D36" s="44"/>
    </row>
    <row r="37" spans="1:4" ht="27" customHeight="1" x14ac:dyDescent="0.25">
      <c r="A37" s="42"/>
      <c r="B37" s="52" t="s">
        <v>9</v>
      </c>
      <c r="C37" s="41"/>
      <c r="D37" s="53">
        <f>SUM(D4:D35)</f>
        <v>1218792</v>
      </c>
    </row>
    <row r="38" spans="1:4" ht="15.75" x14ac:dyDescent="0.25">
      <c r="A38" s="54"/>
      <c r="B38" s="54"/>
      <c r="C38" s="54"/>
    </row>
    <row r="39" spans="1:4" ht="15.75" x14ac:dyDescent="0.25">
      <c r="A39" s="54"/>
      <c r="B39" s="54"/>
      <c r="C39" s="54"/>
    </row>
    <row r="40" spans="1:4" ht="15.75" x14ac:dyDescent="0.25">
      <c r="A40" s="54"/>
      <c r="B40" s="54"/>
      <c r="C40" s="54"/>
    </row>
    <row r="41" spans="1:4" ht="31.15" customHeight="1" x14ac:dyDescent="0.25">
      <c r="A41" s="54"/>
      <c r="B41" s="55"/>
      <c r="C41" s="56"/>
    </row>
    <row r="42" spans="1:4" ht="15.75" x14ac:dyDescent="0.25">
      <c r="A42" s="54"/>
      <c r="B42" s="54"/>
      <c r="C42" s="56"/>
      <c r="D42" s="57"/>
    </row>
    <row r="43" spans="1:4" ht="26.45" customHeight="1" x14ac:dyDescent="0.25">
      <c r="A43" s="58"/>
      <c r="B43" s="59"/>
      <c r="C43" s="60"/>
    </row>
    <row r="44" spans="1:4" x14ac:dyDescent="0.25">
      <c r="C44" s="6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2023-01-30T08:17:01Z</cp:lastPrinted>
  <dcterms:created xsi:type="dcterms:W3CDTF">2018-08-28T07:18:51Z</dcterms:created>
  <dcterms:modified xsi:type="dcterms:W3CDTF">2023-02-08T05:55:08Z</dcterms:modified>
</cp:coreProperties>
</file>