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18" i="1" l="1"/>
  <c r="D18" i="1"/>
  <c r="G50" i="1" l="1"/>
  <c r="E21" i="1" l="1"/>
  <c r="G51" i="1" l="1"/>
  <c r="G49" i="1"/>
  <c r="G48" i="1"/>
  <c r="G52" i="1" l="1"/>
  <c r="F17" i="1"/>
  <c r="E23" i="1"/>
  <c r="G23" i="1" s="1"/>
  <c r="E24" i="1"/>
  <c r="G24" i="1" s="1"/>
  <c r="E25" i="1"/>
  <c r="F25" i="1" s="1"/>
  <c r="E19" i="1"/>
  <c r="G19" i="1" s="1"/>
  <c r="E20" i="1"/>
  <c r="G21" i="1"/>
  <c r="E22" i="1"/>
  <c r="G22" i="1" s="1"/>
  <c r="E18" i="1"/>
  <c r="G18" i="1" s="1"/>
  <c r="D17" i="1"/>
  <c r="D26" i="1" s="1"/>
  <c r="G53" i="1" l="1"/>
  <c r="F26" i="1"/>
  <c r="G56" i="1"/>
  <c r="E17" i="1"/>
  <c r="E26" i="1" s="1"/>
  <c r="G20" i="1"/>
  <c r="G25" i="1"/>
  <c r="G17" i="1" l="1"/>
  <c r="G26" i="1" s="1"/>
  <c r="C17" i="1"/>
  <c r="C26" i="1" s="1"/>
</calcChain>
</file>

<file path=xl/sharedStrings.xml><?xml version="1.0" encoding="utf-8"?>
<sst xmlns="http://schemas.openxmlformats.org/spreadsheetml/2006/main" count="166" uniqueCount="145">
  <si>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</si>
  <si>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</si>
  <si>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</si>
  <si>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</si>
  <si>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</si>
  <si>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</si>
  <si>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</si>
  <si>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</si>
  <si>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</si>
  <si>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</si>
  <si>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</si>
  <si>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</si>
  <si>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</si>
  <si>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</si>
  <si>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</si>
  <si>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</si>
  <si>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</si>
  <si>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</si>
  <si>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</si>
  <si>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</si>
  <si>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</si>
  <si>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</si>
  <si>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</si>
  <si>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</si>
  <si>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</si>
  <si>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</si>
  <si>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</si>
  <si>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</si>
  <si>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</si>
  <si>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</si>
  <si>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</si>
  <si>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</si>
  <si>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</si>
  <si>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</si>
  <si>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</si>
  <si>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</si>
  <si>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</si>
  <si>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</si>
  <si>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</si>
  <si>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</si>
  <si>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</si>
  <si>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</si>
  <si>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</si>
  <si>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</si>
  <si>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</si>
  <si>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</si>
  <si>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</si>
  <si>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</si>
  <si>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</si>
  <si>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</si>
  <si>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</si>
  <si>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</si>
  <si>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</si>
  <si>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</si>
  <si>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</si>
  <si>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</si>
  <si>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</si>
  <si>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</si>
  <si>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</si>
  <si>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</si>
  <si>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</si>
  <si>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</si>
  <si>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</si>
  <si>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</si>
  <si>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</si>
  <si>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</si>
  <si>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</si>
  <si>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</si>
  <si>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</si>
  <si>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</si>
  <si>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</si>
  <si>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</si>
  <si>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</si>
  <si>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</si>
  <si>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Волочаевская,9</t>
    </r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</si>
  <si>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</si>
  <si>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</si>
  <si>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</si>
  <si>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</si>
  <si>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</si>
  <si>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t>ГП ЯО "Северный Водоканал"</t>
  </si>
  <si>
    <t>Содержание и ремонт внутридомового газового оборудования (тариф,договор)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</si>
  <si>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</si>
  <si>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</si>
  <si>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</si>
  <si>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</si>
  <si>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</si>
  <si>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</si>
  <si>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</si>
  <si>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</si>
  <si>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</si>
  <si>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</si>
  <si>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</si>
  <si>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</si>
  <si>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Волочаевская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</si>
  <si>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</si>
  <si>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</si>
  <si>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</si>
  <si>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</si>
  <si>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</si>
  <si>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</si>
  <si>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9,6 м.</t>
  </si>
  <si>
    <t>смена вентилей</t>
  </si>
  <si>
    <t>2 шт.</t>
  </si>
  <si>
    <t>регулировка полотенцесушителей</t>
  </si>
  <si>
    <t>21 шт.</t>
  </si>
  <si>
    <t>Ремонт системы центрального отопления</t>
  </si>
  <si>
    <t>51,8 м.</t>
  </si>
  <si>
    <t>регулировка приборов отопления</t>
  </si>
  <si>
    <t>140 шт.</t>
  </si>
  <si>
    <t>14 шт.</t>
  </si>
  <si>
    <t>смена радиаторов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</si>
  <si>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</si>
  <si>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</si>
  <si>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</si>
  <si>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</si>
  <si>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</si>
  <si>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</si>
  <si>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</si>
  <si>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5,9 м.</t>
  </si>
  <si>
    <t>прочистка труб</t>
  </si>
  <si>
    <t>54 м.</t>
  </si>
  <si>
    <t>Электромонтажные работы</t>
  </si>
  <si>
    <t>в том числе смена ламп</t>
  </si>
  <si>
    <t>9 шт.</t>
  </si>
  <si>
    <t>смена выключателей автоматических</t>
  </si>
  <si>
    <t>смена электропроводки</t>
  </si>
  <si>
    <t>79 м.</t>
  </si>
  <si>
    <t>смена выключателей</t>
  </si>
  <si>
    <t>1 шт.</t>
  </si>
  <si>
    <t>смена светильников</t>
  </si>
  <si>
    <t>4 шт.</t>
  </si>
  <si>
    <t>Обходы и осмотры вводных, распределительных, и этажных щитов</t>
  </si>
  <si>
    <t>27 шт.</t>
  </si>
  <si>
    <t>Общестроительные работы</t>
  </si>
  <si>
    <t>Ремонт кровли насосной станции</t>
  </si>
  <si>
    <t>72,5 м2</t>
  </si>
  <si>
    <t>Ремонт подъездных козырьков</t>
  </si>
  <si>
    <t>4,4 м2</t>
  </si>
  <si>
    <t>Окраска дверей</t>
  </si>
  <si>
    <t>23,3 м2</t>
  </si>
  <si>
    <t>Смена замков с проушинами (в том числе в ВРУ со сваркой)</t>
  </si>
  <si>
    <t>Ремонт межпанельных швов</t>
  </si>
  <si>
    <t>48 м.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</si>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</sst>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165" fontId="0" fillId="0" borderId="0" xfId="0" applyNumberFormat="1"/>
    <xf numFmtId="0" fontId="17" fillId="0" borderId="1" xfId="0" applyFont="1" applyBorder="1"/>
    <xf numFmtId="0" fontId="0" fillId="0" borderId="0" xfId="0" applyBorder="1"/>
    <xf numFmtId="0" fontId="19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16" fillId="0" borderId="0" xfId="0" applyNumberFormat="1" applyFont="1"/>
    <xf numFmtId="164" fontId="0" fillId="0" borderId="1" xfId="0" applyNumberFormat="1" applyBorder="1" applyAlignment="1"/>
    <xf numFmtId="164" fontId="21" fillId="0" borderId="1" xfId="0" applyNumberFormat="1" applyFont="1" applyBorder="1"/>
    <xf numFmtId="164" fontId="21" fillId="0" borderId="0" xfId="0" applyNumberFormat="1" applyFont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6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pane xSplit="6" ySplit="13" topLeftCell="G59" activePane="bottomRight" state="frozen"/>
      <selection pane="topRight" activeCell="G1" sqref="G1"/>
      <selection pane="bottomLeft" activeCell="A14" sqref="A14"/>
      <selection pane="bottomRight" activeCell="A67" sqref="A67:G76"/>
    </sheetView>
  </sheetViews>
  <sheetFormatPr defaultRowHeight="15" x14ac:dyDescent="0.25"/>
  <cols>
    <col min="1" max="1" width="4.42578125" customWidth="1"/>
    <col min="2" max="2" width="20.5703125" customWidth="1"/>
    <col min="3" max="3" width="11.28515625" customWidth="1"/>
    <col min="4" max="4" width="15" customWidth="1"/>
    <col min="5" max="5" width="16.140625" customWidth="1"/>
    <col min="6" max="6" width="15.5703125" customWidth="1"/>
    <col min="7" max="7" width="13.140625" customWidth="1"/>
    <col min="8" max="8" width="12.5703125" customWidth="1"/>
    <col min="9" max="9" width="13.140625" customWidth="1"/>
    <col min="10" max="10" width="10.85546875" customWidth="1"/>
    <col min="11" max="11" width="10.5703125" bestFit="1" customWidth="1"/>
    <col min="13" max="13" width="11.5703125" bestFit="1" customWidth="1"/>
  </cols>
  <sheetData>
    <row r="1" spans="1:7" x14ac:dyDescent="0.25">
      <c r="A1" s="72" t="s">
        <v>22</v>
      </c>
      <c r="B1" s="72"/>
      <c r="C1" s="72"/>
      <c r="D1" s="72"/>
      <c r="E1" s="72"/>
      <c r="F1" s="72"/>
      <c r="G1" s="72"/>
    </row>
    <row r="2" spans="1:7" ht="15.75" thickBot="1" x14ac:dyDescent="0.3">
      <c r="A2" s="96" t="s">
        <v>23</v>
      </c>
      <c r="B2" s="96"/>
      <c r="C2" s="96"/>
      <c r="D2" s="96"/>
      <c r="E2" s="96"/>
      <c r="F2" s="96"/>
      <c r="G2" s="96"/>
    </row>
    <row r="3" spans="1:7" ht="8.25" customHeight="1" x14ac:dyDescent="0.25"/>
    <row r="4" spans="1:7" x14ac:dyDescent="0.25">
      <c r="A4" s="72" t="s">
        <v>24</v>
      </c>
      <c r="B4" s="72"/>
      <c r="C4" s="72"/>
      <c r="D4" s="72"/>
      <c r="E4" s="72"/>
      <c r="F4" s="72"/>
      <c r="G4" s="72"/>
    </row>
    <row r="5" spans="1:7" ht="13.5" customHeight="1" x14ac:dyDescent="0.25">
      <c r="A5" s="73" t="s">
        <v>25</v>
      </c>
      <c r="B5" s="73"/>
      <c r="C5" s="73"/>
      <c r="D5" s="73"/>
      <c r="E5" s="73"/>
      <c r="F5" s="73"/>
      <c r="G5" s="73"/>
    </row>
    <row r="6" spans="1:7" ht="15" customHeight="1" x14ac:dyDescent="0.25">
      <c r="A6" s="74" t="s">
        <v>83</v>
      </c>
      <c r="B6" s="74"/>
      <c r="C6" s="74"/>
      <c r="D6" s="74"/>
      <c r="E6" s="74"/>
      <c r="F6" s="74"/>
      <c r="G6" s="74"/>
    </row>
    <row r="7" spans="1:7" ht="15.75" x14ac:dyDescent="0.25">
      <c r="A7" s="73" t="s">
        <v>74</v>
      </c>
      <c r="B7" s="73"/>
      <c r="C7" s="73"/>
      <c r="D7" s="73"/>
      <c r="E7" s="73"/>
      <c r="F7" s="73"/>
      <c r="G7" s="73"/>
    </row>
    <row r="8" spans="1:7" ht="9.75" customHeight="1" x14ac:dyDescent="0.25"/>
    <row r="9" spans="1:7" x14ac:dyDescent="0.25">
      <c r="A9" s="76" t="s">
        <v>27</v>
      </c>
      <c r="B9" s="76"/>
      <c r="C9" s="76"/>
      <c r="D9" s="76"/>
      <c r="E9" s="76"/>
    </row>
    <row r="10" spans="1:7" x14ac:dyDescent="0.25">
      <c r="A10" s="76" t="s">
        <v>28</v>
      </c>
      <c r="B10" s="76"/>
      <c r="C10" s="76"/>
      <c r="D10" s="76"/>
      <c r="E10" s="76"/>
      <c r="G10" s="39">
        <v>-607209.91</v>
      </c>
    </row>
    <row r="11" spans="1:7" ht="11.25" customHeight="1" x14ac:dyDescent="0.25"/>
    <row r="12" spans="1:7" x14ac:dyDescent="0.25">
      <c r="A12" s="75" t="s">
        <v>26</v>
      </c>
      <c r="B12" s="75"/>
      <c r="C12" s="75"/>
      <c r="D12" s="75"/>
      <c r="E12" s="75"/>
    </row>
    <row r="14" spans="1:7" ht="45.75" x14ac:dyDescent="0.25">
      <c r="A14" s="99" t="s">
        <v>0</v>
      </c>
      <c r="B14" s="99"/>
      <c r="C14" s="14" t="s">
        <v>84</v>
      </c>
      <c r="D14" s="1" t="s">
        <v>86</v>
      </c>
      <c r="E14" s="4" t="s">
        <v>15</v>
      </c>
      <c r="F14" s="1" t="s">
        <v>87</v>
      </c>
      <c r="G14" s="17" t="s">
        <v>85</v>
      </c>
    </row>
    <row r="15" spans="1:7" x14ac:dyDescent="0.25">
      <c r="A15" s="99"/>
      <c r="B15" s="99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101">
        <v>1</v>
      </c>
      <c r="B16" s="101"/>
      <c r="C16" s="15">
        <v>2</v>
      </c>
      <c r="D16" s="9">
        <v>3</v>
      </c>
      <c r="E16" s="9" t="s">
        <v>13</v>
      </c>
      <c r="F16" s="9">
        <v>5</v>
      </c>
      <c r="G16" s="15" t="s">
        <v>60</v>
      </c>
    </row>
    <row r="17" spans="1:10" ht="53.25" customHeight="1" x14ac:dyDescent="0.25">
      <c r="A17" s="102" t="s">
        <v>67</v>
      </c>
      <c r="B17" s="102"/>
      <c r="C17" s="16">
        <f>C18+C19+C20+C21+C22</f>
        <v>123393.18000000001</v>
      </c>
      <c r="D17" s="12">
        <f>D18+D19+D20+D21+D22</f>
        <v>1276449.3500000003</v>
      </c>
      <c r="E17" s="12">
        <f>E18+E19+E20+E21+E22</f>
        <v>1399842.5300000003</v>
      </c>
      <c r="F17" s="12">
        <f>F18+F19+F20+F21+F22</f>
        <v>1256244.48</v>
      </c>
      <c r="G17" s="16">
        <f>G18+G19+G20+G21+G22</f>
        <v>143598.05000000045</v>
      </c>
      <c r="H17" s="23"/>
    </row>
    <row r="18" spans="1:10" ht="11.25" customHeight="1" x14ac:dyDescent="0.25">
      <c r="A18" s="80" t="s">
        <v>1</v>
      </c>
      <c r="B18" s="80"/>
      <c r="C18" s="16">
        <v>109030.34</v>
      </c>
      <c r="D18" s="12">
        <f>2937436.79-D19-D20-D21-D22-D23-D24</f>
        <v>1039238.8200000003</v>
      </c>
      <c r="E18" s="12">
        <f>C18+D18</f>
        <v>1148269.1600000004</v>
      </c>
      <c r="F18" s="12">
        <f>3103341.48-F19-F20-F21-F22-F23-F24-0.13</f>
        <v>1033222.7899999999</v>
      </c>
      <c r="G18" s="16">
        <f>E18-F18</f>
        <v>115046.37000000046</v>
      </c>
      <c r="H18" s="23"/>
    </row>
    <row r="19" spans="1:10" ht="12" customHeight="1" x14ac:dyDescent="0.25">
      <c r="A19" s="80" t="s">
        <v>2</v>
      </c>
      <c r="B19" s="80"/>
      <c r="C19" s="16">
        <v>473.59</v>
      </c>
      <c r="D19" s="12">
        <v>4777.3500000000004</v>
      </c>
      <c r="E19" s="12">
        <f t="shared" ref="E19:E25" si="0">C19+D19</f>
        <v>5250.9400000000005</v>
      </c>
      <c r="F19" s="12">
        <v>4700.4399999999996</v>
      </c>
      <c r="G19" s="16">
        <f t="shared" ref="G19:G22" si="1">E19-F19</f>
        <v>550.50000000000091</v>
      </c>
      <c r="H19" s="26"/>
      <c r="I19" s="26"/>
      <c r="J19" s="26"/>
    </row>
    <row r="20" spans="1:10" ht="12" customHeight="1" x14ac:dyDescent="0.25">
      <c r="A20" s="80" t="s">
        <v>3</v>
      </c>
      <c r="B20" s="80"/>
      <c r="C20" s="16">
        <v>2316.69</v>
      </c>
      <c r="D20" s="12">
        <v>22748.51</v>
      </c>
      <c r="E20" s="12">
        <f t="shared" si="0"/>
        <v>25065.199999999997</v>
      </c>
      <c r="F20" s="12">
        <v>22505.48</v>
      </c>
      <c r="G20" s="16">
        <f t="shared" si="1"/>
        <v>2559.7199999999975</v>
      </c>
    </row>
    <row r="21" spans="1:10" ht="10.5" customHeight="1" x14ac:dyDescent="0.25">
      <c r="A21" s="80" t="s">
        <v>4</v>
      </c>
      <c r="B21" s="80"/>
      <c r="C21" s="16">
        <v>710.46</v>
      </c>
      <c r="D21" s="12">
        <v>7052.59</v>
      </c>
      <c r="E21" s="12">
        <f t="shared" si="0"/>
        <v>7763.05</v>
      </c>
      <c r="F21" s="12">
        <v>6962.57</v>
      </c>
      <c r="G21" s="16">
        <f t="shared" si="1"/>
        <v>800.48000000000047</v>
      </c>
      <c r="H21" s="23"/>
      <c r="I21" s="23"/>
      <c r="J21" s="23"/>
    </row>
    <row r="22" spans="1:10" ht="12" customHeight="1" x14ac:dyDescent="0.25">
      <c r="A22" s="80" t="s">
        <v>5</v>
      </c>
      <c r="B22" s="80"/>
      <c r="C22" s="16">
        <v>10862.1</v>
      </c>
      <c r="D22" s="12">
        <v>202632.08</v>
      </c>
      <c r="E22" s="12">
        <f t="shared" si="0"/>
        <v>213494.18</v>
      </c>
      <c r="F22" s="12">
        <v>188853.2</v>
      </c>
      <c r="G22" s="16">
        <f t="shared" si="1"/>
        <v>24640.979999999981</v>
      </c>
    </row>
    <row r="23" spans="1:10" ht="11.25" customHeight="1" x14ac:dyDescent="0.25">
      <c r="A23" s="86" t="s">
        <v>6</v>
      </c>
      <c r="B23" s="86"/>
      <c r="C23" s="16">
        <v>176811.06</v>
      </c>
      <c r="D23" s="12">
        <v>1283453.1599999999</v>
      </c>
      <c r="E23" s="12">
        <f t="shared" si="0"/>
        <v>1460264.22</v>
      </c>
      <c r="F23" s="12">
        <v>1424531.12</v>
      </c>
      <c r="G23" s="16">
        <f>E23-F23</f>
        <v>35733.09999999986</v>
      </c>
    </row>
    <row r="24" spans="1:10" ht="10.5" customHeight="1" x14ac:dyDescent="0.25">
      <c r="A24" s="86" t="s">
        <v>7</v>
      </c>
      <c r="B24" s="86"/>
      <c r="C24" s="16">
        <v>57392.6</v>
      </c>
      <c r="D24" s="12">
        <v>377534.28</v>
      </c>
      <c r="E24" s="12">
        <f t="shared" si="0"/>
        <v>434926.88</v>
      </c>
      <c r="F24" s="12">
        <v>422565.75</v>
      </c>
      <c r="G24" s="16">
        <f t="shared" ref="G24:G25" si="2">E24-F24</f>
        <v>12361.130000000005</v>
      </c>
    </row>
    <row r="25" spans="1:10" ht="12.75" customHeight="1" x14ac:dyDescent="0.25">
      <c r="A25" s="86" t="s">
        <v>8</v>
      </c>
      <c r="B25" s="86"/>
      <c r="C25" s="16">
        <v>0</v>
      </c>
      <c r="D25" s="12">
        <v>5159.3999999999996</v>
      </c>
      <c r="E25" s="12">
        <f t="shared" si="0"/>
        <v>5159.3999999999996</v>
      </c>
      <c r="F25" s="12">
        <f>E25</f>
        <v>5159.3999999999996</v>
      </c>
      <c r="G25" s="16">
        <f t="shared" si="2"/>
        <v>0</v>
      </c>
    </row>
    <row r="26" spans="1:10" x14ac:dyDescent="0.25">
      <c r="A26" s="97" t="s">
        <v>9</v>
      </c>
      <c r="B26" s="97"/>
      <c r="C26" s="16">
        <f>C17++C23+C24+C25</f>
        <v>357596.83999999997</v>
      </c>
      <c r="D26" s="12">
        <f>D17+D23+D24+D25</f>
        <v>2942596.19</v>
      </c>
      <c r="E26" s="12">
        <f>E17+E23+E24+E25</f>
        <v>3300193.03</v>
      </c>
      <c r="F26" s="12">
        <f>F17+F23+F24+F25</f>
        <v>3108500.75</v>
      </c>
      <c r="G26" s="16">
        <f>G17+G23+G24+G25</f>
        <v>191692.28000000032</v>
      </c>
    </row>
    <row r="27" spans="1:10" ht="9" customHeight="1" x14ac:dyDescent="0.25"/>
    <row r="28" spans="1:10" x14ac:dyDescent="0.25">
      <c r="A28" s="7" t="s">
        <v>21</v>
      </c>
      <c r="B28" s="7"/>
      <c r="C28" s="7"/>
      <c r="D28" s="7"/>
      <c r="E28" s="8"/>
    </row>
    <row r="29" spans="1:10" ht="12" customHeight="1" x14ac:dyDescent="0.25"/>
    <row r="30" spans="1:10" ht="39" x14ac:dyDescent="0.25">
      <c r="A30" s="21" t="s">
        <v>10</v>
      </c>
      <c r="B30" s="98" t="s">
        <v>11</v>
      </c>
      <c r="C30" s="98"/>
      <c r="D30" s="98"/>
      <c r="E30" s="98"/>
      <c r="F30" s="2" t="s">
        <v>12</v>
      </c>
      <c r="G30" s="3" t="s">
        <v>16</v>
      </c>
    </row>
    <row r="31" spans="1:10" x14ac:dyDescent="0.25">
      <c r="A31" s="5" t="s">
        <v>17</v>
      </c>
      <c r="B31" s="77" t="s">
        <v>30</v>
      </c>
      <c r="C31" s="77"/>
      <c r="D31" s="77"/>
      <c r="E31" s="77"/>
      <c r="F31" s="13" t="s">
        <v>63</v>
      </c>
      <c r="G31" s="20">
        <v>47316.02</v>
      </c>
    </row>
    <row r="32" spans="1:10" ht="34.5" x14ac:dyDescent="0.25">
      <c r="A32" s="27" t="s">
        <v>18</v>
      </c>
      <c r="B32" s="100" t="s">
        <v>31</v>
      </c>
      <c r="C32" s="100"/>
      <c r="D32" s="100"/>
      <c r="E32" s="100"/>
      <c r="F32" s="1" t="s">
        <v>71</v>
      </c>
      <c r="G32" s="20">
        <v>31847.27</v>
      </c>
    </row>
    <row r="33" spans="1:13" ht="29.25" customHeight="1" x14ac:dyDescent="0.25">
      <c r="A33" s="6" t="s">
        <v>19</v>
      </c>
      <c r="B33" s="79" t="s">
        <v>32</v>
      </c>
      <c r="C33" s="79"/>
      <c r="D33" s="79"/>
      <c r="E33" s="79"/>
      <c r="F33" s="93" t="s">
        <v>70</v>
      </c>
      <c r="G33" s="20">
        <v>475148</v>
      </c>
    </row>
    <row r="34" spans="1:13" ht="16.5" customHeight="1" x14ac:dyDescent="0.25">
      <c r="A34" s="6" t="s">
        <v>78</v>
      </c>
      <c r="B34" s="87" t="s">
        <v>79</v>
      </c>
      <c r="C34" s="88"/>
      <c r="D34" s="88"/>
      <c r="E34" s="89"/>
      <c r="F34" s="94"/>
      <c r="G34" s="20">
        <v>20474.7</v>
      </c>
    </row>
    <row r="35" spans="1:13" ht="15" customHeight="1" x14ac:dyDescent="0.25">
      <c r="A35" s="5" t="s">
        <v>20</v>
      </c>
      <c r="B35" s="77" t="s">
        <v>33</v>
      </c>
      <c r="C35" s="77"/>
      <c r="D35" s="77"/>
      <c r="E35" s="77"/>
      <c r="F35" s="94"/>
      <c r="G35" s="20">
        <v>53230.1</v>
      </c>
      <c r="K35" s="30"/>
    </row>
    <row r="36" spans="1:13" ht="14.25" customHeight="1" x14ac:dyDescent="0.25">
      <c r="A36" s="25" t="s">
        <v>72</v>
      </c>
      <c r="B36" s="78" t="s">
        <v>68</v>
      </c>
      <c r="C36" s="78"/>
      <c r="D36" s="78"/>
      <c r="E36" s="78"/>
      <c r="F36" s="94"/>
      <c r="G36" s="20"/>
    </row>
    <row r="37" spans="1:13" ht="12.75" customHeight="1" x14ac:dyDescent="0.25">
      <c r="A37" s="28" t="s">
        <v>73</v>
      </c>
      <c r="B37" s="78" t="s">
        <v>69</v>
      </c>
      <c r="C37" s="78"/>
      <c r="D37" s="78"/>
      <c r="E37" s="78"/>
      <c r="F37" s="94"/>
      <c r="G37" s="20"/>
    </row>
    <row r="38" spans="1:13" ht="12.75" customHeight="1" x14ac:dyDescent="0.25">
      <c r="A38" s="29" t="s">
        <v>29</v>
      </c>
      <c r="B38" s="77" t="s">
        <v>35</v>
      </c>
      <c r="C38" s="77"/>
      <c r="D38" s="77"/>
      <c r="E38" s="77"/>
      <c r="F38" s="95"/>
      <c r="G38" s="20">
        <v>6369.53</v>
      </c>
      <c r="I38" s="22"/>
    </row>
    <row r="39" spans="1:13" ht="16.5" customHeight="1" x14ac:dyDescent="0.25">
      <c r="A39" s="5" t="s">
        <v>34</v>
      </c>
      <c r="B39" s="81" t="s">
        <v>81</v>
      </c>
      <c r="C39" s="82"/>
      <c r="D39" s="82"/>
      <c r="E39" s="82"/>
      <c r="F39" s="19" t="s">
        <v>61</v>
      </c>
      <c r="G39" s="20">
        <v>9099.2199999999993</v>
      </c>
      <c r="I39" s="22"/>
      <c r="K39" s="22"/>
    </row>
    <row r="40" spans="1:13" ht="16.5" customHeight="1" x14ac:dyDescent="0.25">
      <c r="A40" s="5" t="s">
        <v>90</v>
      </c>
      <c r="B40" s="90" t="s">
        <v>91</v>
      </c>
      <c r="C40" s="91"/>
      <c r="D40" s="91"/>
      <c r="E40" s="92"/>
      <c r="F40" s="19" t="s">
        <v>92</v>
      </c>
      <c r="G40" s="20">
        <v>45495.6</v>
      </c>
      <c r="I40" s="22"/>
      <c r="K40" s="22"/>
    </row>
    <row r="41" spans="1:13" ht="15.75" customHeight="1" x14ac:dyDescent="0.25">
      <c r="A41" s="31" t="s">
        <v>39</v>
      </c>
      <c r="B41" s="83" t="s">
        <v>75</v>
      </c>
      <c r="C41" s="84"/>
      <c r="D41" s="84"/>
      <c r="E41" s="85"/>
      <c r="F41" s="19"/>
      <c r="G41" s="20">
        <v>11375.6</v>
      </c>
      <c r="K41" s="22"/>
    </row>
    <row r="42" spans="1:13" ht="15.75" customHeight="1" x14ac:dyDescent="0.25">
      <c r="A42" s="31" t="s">
        <v>40</v>
      </c>
      <c r="B42" s="83" t="s">
        <v>65</v>
      </c>
      <c r="C42" s="84"/>
      <c r="D42" s="84"/>
      <c r="E42" s="85"/>
      <c r="F42" s="19"/>
      <c r="G42" s="20">
        <v>162420.74</v>
      </c>
      <c r="K42" s="22"/>
    </row>
    <row r="43" spans="1:13" x14ac:dyDescent="0.25">
      <c r="A43" s="5" t="s">
        <v>41</v>
      </c>
      <c r="B43" s="77" t="s">
        <v>36</v>
      </c>
      <c r="C43" s="77"/>
      <c r="D43" s="77"/>
      <c r="E43" s="77"/>
      <c r="F43" s="13" t="s">
        <v>77</v>
      </c>
      <c r="G43" s="20">
        <v>100091.42</v>
      </c>
      <c r="I43" s="22"/>
      <c r="K43" s="30"/>
    </row>
    <row r="44" spans="1:13" x14ac:dyDescent="0.25">
      <c r="A44" s="5" t="s">
        <v>42</v>
      </c>
      <c r="B44" s="77" t="s">
        <v>37</v>
      </c>
      <c r="C44" s="77"/>
      <c r="D44" s="77"/>
      <c r="E44" s="77"/>
      <c r="F44" s="13" t="s">
        <v>77</v>
      </c>
      <c r="G44" s="20">
        <v>136488.29999999999</v>
      </c>
      <c r="I44" s="22"/>
      <c r="K44" s="32"/>
    </row>
    <row r="45" spans="1:13" x14ac:dyDescent="0.25">
      <c r="A45" s="31" t="s">
        <v>43</v>
      </c>
      <c r="B45" s="83" t="s">
        <v>76</v>
      </c>
      <c r="C45" s="84"/>
      <c r="D45" s="84"/>
      <c r="E45" s="85"/>
      <c r="F45" s="13" t="s">
        <v>77</v>
      </c>
      <c r="G45" s="20">
        <v>77343.37</v>
      </c>
      <c r="I45" s="22"/>
      <c r="K45" s="32"/>
      <c r="L45" s="36"/>
      <c r="M45" s="26"/>
    </row>
    <row r="46" spans="1:13" x14ac:dyDescent="0.25">
      <c r="A46" s="5" t="s">
        <v>45</v>
      </c>
      <c r="B46" s="77" t="s">
        <v>38</v>
      </c>
      <c r="C46" s="77"/>
      <c r="D46" s="77"/>
      <c r="E46" s="77"/>
      <c r="F46" s="18" t="s">
        <v>62</v>
      </c>
      <c r="G46" s="20">
        <v>9527.39</v>
      </c>
    </row>
    <row r="47" spans="1:13" x14ac:dyDescent="0.25">
      <c r="A47" s="65" t="s">
        <v>44</v>
      </c>
      <c r="B47" s="66"/>
      <c r="C47" s="66"/>
      <c r="D47" s="66"/>
      <c r="E47" s="67"/>
      <c r="F47" s="5"/>
      <c r="G47" s="20"/>
    </row>
    <row r="48" spans="1:13" ht="12" customHeight="1" x14ac:dyDescent="0.25">
      <c r="A48" s="18" t="s">
        <v>46</v>
      </c>
      <c r="B48" s="70" t="s">
        <v>2</v>
      </c>
      <c r="C48" s="70"/>
      <c r="D48" s="70"/>
      <c r="E48" s="70"/>
      <c r="F48" s="33" t="s">
        <v>80</v>
      </c>
      <c r="G48" s="12">
        <f>D19</f>
        <v>4777.3500000000004</v>
      </c>
    </row>
    <row r="49" spans="1:7" ht="12" customHeight="1" x14ac:dyDescent="0.25">
      <c r="A49" s="18" t="s">
        <v>47</v>
      </c>
      <c r="B49" s="70" t="s">
        <v>3</v>
      </c>
      <c r="C49" s="70"/>
      <c r="D49" s="70"/>
      <c r="E49" s="70"/>
      <c r="F49" s="33" t="s">
        <v>82</v>
      </c>
      <c r="G49" s="12">
        <f>D20</f>
        <v>22748.51</v>
      </c>
    </row>
    <row r="50" spans="1:7" ht="12" customHeight="1" x14ac:dyDescent="0.25">
      <c r="A50" s="18" t="s">
        <v>49</v>
      </c>
      <c r="B50" s="70" t="s">
        <v>48</v>
      </c>
      <c r="C50" s="70"/>
      <c r="D50" s="70"/>
      <c r="E50" s="70"/>
      <c r="F50" s="13" t="s">
        <v>64</v>
      </c>
      <c r="G50" s="12">
        <f>D22</f>
        <v>202632.08</v>
      </c>
    </row>
    <row r="51" spans="1:7" ht="12" customHeight="1" x14ac:dyDescent="0.25">
      <c r="A51" s="18" t="s">
        <v>50</v>
      </c>
      <c r="B51" s="70" t="s">
        <v>4</v>
      </c>
      <c r="C51" s="70"/>
      <c r="D51" s="70"/>
      <c r="E51" s="70"/>
      <c r="F51" s="33" t="s">
        <v>80</v>
      </c>
      <c r="G51" s="12">
        <f>D21</f>
        <v>7052.59</v>
      </c>
    </row>
    <row r="52" spans="1:7" ht="14.25" customHeight="1" x14ac:dyDescent="0.25">
      <c r="A52" s="5" t="s">
        <v>51</v>
      </c>
      <c r="B52" s="71" t="s">
        <v>15</v>
      </c>
      <c r="C52" s="71"/>
      <c r="D52" s="71"/>
      <c r="E52" s="71"/>
      <c r="F52" s="5"/>
      <c r="G52" s="12">
        <f>SUM(G31:G51)</f>
        <v>1423437.7900000003</v>
      </c>
    </row>
    <row r="53" spans="1:7" x14ac:dyDescent="0.25">
      <c r="A53" s="5" t="s">
        <v>66</v>
      </c>
      <c r="B53" s="65" t="s">
        <v>88</v>
      </c>
      <c r="C53" s="66"/>
      <c r="D53" s="66"/>
      <c r="E53" s="66"/>
      <c r="F53" s="67"/>
      <c r="G53" s="38">
        <f>G10+F17+F25-G52</f>
        <v>-769243.8200000003</v>
      </c>
    </row>
    <row r="54" spans="1:7" ht="11.25" customHeight="1" x14ac:dyDescent="0.25"/>
    <row r="55" spans="1:7" x14ac:dyDescent="0.25">
      <c r="A55" s="68" t="s">
        <v>52</v>
      </c>
      <c r="B55" s="68"/>
      <c r="C55" s="10"/>
      <c r="D55" s="10"/>
      <c r="E55" s="10"/>
    </row>
    <row r="56" spans="1:7" x14ac:dyDescent="0.25">
      <c r="A56" s="69" t="s">
        <v>89</v>
      </c>
      <c r="B56" s="69"/>
      <c r="C56" s="69"/>
      <c r="D56" s="69"/>
      <c r="E56" s="69"/>
      <c r="G56" s="24">
        <f>G23+G24</f>
        <v>48094.229999999865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68" t="s">
        <v>53</v>
      </c>
      <c r="B58" s="68"/>
      <c r="C58" s="10"/>
      <c r="D58" s="10"/>
      <c r="E58" s="10"/>
    </row>
    <row r="59" spans="1:7" ht="9" customHeight="1" x14ac:dyDescent="0.25"/>
    <row r="60" spans="1:7" x14ac:dyDescent="0.25">
      <c r="A60" s="13" t="s">
        <v>10</v>
      </c>
      <c r="B60" s="59" t="s">
        <v>56</v>
      </c>
      <c r="C60" s="60"/>
      <c r="D60" s="60"/>
      <c r="E60" s="61"/>
      <c r="F60" s="11" t="s">
        <v>54</v>
      </c>
      <c r="G60" s="5" t="s">
        <v>55</v>
      </c>
    </row>
    <row r="61" spans="1:7" ht="12" customHeight="1" x14ac:dyDescent="0.25">
      <c r="A61" s="13" t="s">
        <v>17</v>
      </c>
      <c r="B61" s="62" t="s">
        <v>57</v>
      </c>
      <c r="C61" s="63"/>
      <c r="D61" s="63"/>
      <c r="E61" s="64"/>
      <c r="F61" s="35"/>
      <c r="G61" s="34"/>
    </row>
    <row r="62" spans="1:7" ht="12" customHeight="1" x14ac:dyDescent="0.25">
      <c r="A62" s="13" t="s">
        <v>18</v>
      </c>
      <c r="B62" s="62" t="s">
        <v>58</v>
      </c>
      <c r="C62" s="63"/>
      <c r="D62" s="63"/>
      <c r="E62" s="64"/>
      <c r="F62" s="35"/>
      <c r="G62" s="34"/>
    </row>
    <row r="63" spans="1:7" ht="12" customHeight="1" x14ac:dyDescent="0.25">
      <c r="A63" s="13" t="s">
        <v>19</v>
      </c>
      <c r="B63" s="62" t="s">
        <v>59</v>
      </c>
      <c r="C63" s="63"/>
      <c r="D63" s="63"/>
      <c r="E63" s="64"/>
      <c r="F63" s="35">
        <v>3</v>
      </c>
      <c r="G63" s="37">
        <v>58721.45</v>
      </c>
    </row>
  </sheetData>
  <mergeCells count="53">
    <mergeCell ref="F33:F38"/>
    <mergeCell ref="A1:G1"/>
    <mergeCell ref="A2:G2"/>
    <mergeCell ref="A20:B20"/>
    <mergeCell ref="A26:B26"/>
    <mergeCell ref="B30:E30"/>
    <mergeCell ref="A14:B15"/>
    <mergeCell ref="B31:E31"/>
    <mergeCell ref="B32:E32"/>
    <mergeCell ref="A21:B21"/>
    <mergeCell ref="A16:B16"/>
    <mergeCell ref="A17:B17"/>
    <mergeCell ref="A18:B18"/>
    <mergeCell ref="A19:B19"/>
    <mergeCell ref="B33:E33"/>
    <mergeCell ref="A22:B22"/>
    <mergeCell ref="B39:E39"/>
    <mergeCell ref="B43:E43"/>
    <mergeCell ref="A47:E47"/>
    <mergeCell ref="B45:E45"/>
    <mergeCell ref="A23:B23"/>
    <mergeCell ref="A24:B24"/>
    <mergeCell ref="A25:B25"/>
    <mergeCell ref="B44:E44"/>
    <mergeCell ref="B41:E41"/>
    <mergeCell ref="B42:E42"/>
    <mergeCell ref="B35:E35"/>
    <mergeCell ref="B34:E34"/>
    <mergeCell ref="B40:E40"/>
    <mergeCell ref="B49:E49"/>
    <mergeCell ref="B50:E50"/>
    <mergeCell ref="B51:E51"/>
    <mergeCell ref="B52:E52"/>
    <mergeCell ref="A4:G4"/>
    <mergeCell ref="A5:G5"/>
    <mergeCell ref="A6:G6"/>
    <mergeCell ref="A7:G7"/>
    <mergeCell ref="A12:E12"/>
    <mergeCell ref="A9:E9"/>
    <mergeCell ref="A10:E10"/>
    <mergeCell ref="B46:E46"/>
    <mergeCell ref="B48:E48"/>
    <mergeCell ref="B36:E36"/>
    <mergeCell ref="B37:E37"/>
    <mergeCell ref="B38:E38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3.937007874015748E-2" right="0" top="0.74803149606299213" bottom="0.590551181102362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0" t="s">
        <v>93</v>
      </c>
    </row>
    <row r="2" spans="1:4" ht="74.25" customHeight="1" x14ac:dyDescent="0.25">
      <c r="A2" s="103" t="s">
        <v>94</v>
      </c>
      <c r="B2" s="104"/>
      <c r="C2" s="104"/>
      <c r="D2" s="104"/>
    </row>
    <row r="3" spans="1:4" ht="26.45" customHeight="1" x14ac:dyDescent="0.25">
      <c r="A3" s="41" t="s">
        <v>10</v>
      </c>
      <c r="B3" s="41" t="s">
        <v>95</v>
      </c>
      <c r="C3" s="41" t="s">
        <v>96</v>
      </c>
      <c r="D3" s="42" t="s">
        <v>97</v>
      </c>
    </row>
    <row r="4" spans="1:4" ht="15.75" x14ac:dyDescent="0.25">
      <c r="A4" s="41">
        <v>1</v>
      </c>
      <c r="B4" s="43" t="s">
        <v>98</v>
      </c>
      <c r="C4" s="42"/>
      <c r="D4" s="44"/>
    </row>
    <row r="5" spans="1:4" ht="15.75" x14ac:dyDescent="0.25">
      <c r="A5" s="41"/>
      <c r="B5" s="45" t="s">
        <v>99</v>
      </c>
      <c r="C5" s="41"/>
      <c r="D5" s="44">
        <v>18232</v>
      </c>
    </row>
    <row r="6" spans="1:4" ht="29.25" x14ac:dyDescent="0.25">
      <c r="A6" s="41"/>
      <c r="B6" s="46" t="s">
        <v>100</v>
      </c>
      <c r="C6" s="41" t="s">
        <v>101</v>
      </c>
      <c r="D6" s="44"/>
    </row>
    <row r="7" spans="1:4" ht="15.75" x14ac:dyDescent="0.25">
      <c r="A7" s="41"/>
      <c r="B7" s="46" t="s">
        <v>102</v>
      </c>
      <c r="C7" s="41" t="s">
        <v>103</v>
      </c>
      <c r="D7" s="44"/>
    </row>
    <row r="8" spans="1:4" ht="15.75" x14ac:dyDescent="0.25">
      <c r="A8" s="41"/>
      <c r="B8" s="46" t="s">
        <v>104</v>
      </c>
      <c r="C8" s="41" t="s">
        <v>105</v>
      </c>
      <c r="D8" s="44"/>
    </row>
    <row r="9" spans="1:4" ht="15.75" x14ac:dyDescent="0.25">
      <c r="A9" s="41"/>
      <c r="B9" s="46"/>
      <c r="C9" s="41"/>
      <c r="D9" s="44"/>
    </row>
    <row r="10" spans="1:4" ht="30.75" x14ac:dyDescent="0.25">
      <c r="A10" s="41"/>
      <c r="B10" s="45" t="s">
        <v>106</v>
      </c>
      <c r="C10" s="41"/>
      <c r="D10" s="44">
        <v>151499</v>
      </c>
    </row>
    <row r="11" spans="1:4" ht="29.25" x14ac:dyDescent="0.25">
      <c r="A11" s="41"/>
      <c r="B11" s="47" t="s">
        <v>100</v>
      </c>
      <c r="C11" s="41" t="s">
        <v>107</v>
      </c>
      <c r="D11" s="44"/>
    </row>
    <row r="12" spans="1:4" ht="15.75" x14ac:dyDescent="0.25">
      <c r="A12" s="41"/>
      <c r="B12" s="47" t="s">
        <v>108</v>
      </c>
      <c r="C12" s="41" t="s">
        <v>109</v>
      </c>
      <c r="D12" s="44"/>
    </row>
    <row r="13" spans="1:4" ht="15.75" x14ac:dyDescent="0.25">
      <c r="A13" s="41"/>
      <c r="B13" s="47" t="s">
        <v>102</v>
      </c>
      <c r="C13" s="41" t="s">
        <v>110</v>
      </c>
      <c r="D13" s="44"/>
    </row>
    <row r="14" spans="1:4" ht="15.75" x14ac:dyDescent="0.25">
      <c r="A14" s="41"/>
      <c r="B14" s="47" t="s">
        <v>111</v>
      </c>
      <c r="C14" s="41" t="s">
        <v>112</v>
      </c>
      <c r="D14" s="44"/>
    </row>
    <row r="15" spans="1:4" ht="15.75" x14ac:dyDescent="0.25">
      <c r="A15" s="41"/>
      <c r="B15" s="46"/>
      <c r="C15" s="41"/>
      <c r="D15" s="44"/>
    </row>
    <row r="16" spans="1:4" ht="15.75" x14ac:dyDescent="0.25">
      <c r="A16" s="41"/>
      <c r="B16" s="48" t="s">
        <v>113</v>
      </c>
      <c r="C16" s="41"/>
      <c r="D16" s="44">
        <v>2159</v>
      </c>
    </row>
    <row r="17" spans="1:4" ht="17.25" customHeight="1" x14ac:dyDescent="0.25">
      <c r="A17" s="41"/>
      <c r="B17" s="45" t="s">
        <v>114</v>
      </c>
      <c r="C17" s="41" t="s">
        <v>115</v>
      </c>
      <c r="D17" s="44">
        <v>72853</v>
      </c>
    </row>
    <row r="18" spans="1:4" ht="15.75" x14ac:dyDescent="0.25">
      <c r="A18" s="41"/>
      <c r="B18" s="45" t="s">
        <v>116</v>
      </c>
      <c r="C18" s="41"/>
      <c r="D18" s="44">
        <v>4321</v>
      </c>
    </row>
    <row r="19" spans="1:4" ht="15.75" x14ac:dyDescent="0.25">
      <c r="A19" s="41"/>
      <c r="B19" s="45"/>
      <c r="C19" s="41"/>
      <c r="D19" s="44"/>
    </row>
    <row r="20" spans="1:4" ht="15.75" x14ac:dyDescent="0.25">
      <c r="A20" s="41"/>
      <c r="B20" s="45" t="s">
        <v>117</v>
      </c>
      <c r="C20" s="41"/>
      <c r="D20" s="44">
        <v>19709</v>
      </c>
    </row>
    <row r="21" spans="1:4" ht="29.25" x14ac:dyDescent="0.25">
      <c r="A21" s="41"/>
      <c r="B21" s="46" t="s">
        <v>118</v>
      </c>
      <c r="C21" s="41" t="s">
        <v>119</v>
      </c>
      <c r="D21" s="44"/>
    </row>
    <row r="22" spans="1:4" ht="15.75" x14ac:dyDescent="0.25">
      <c r="A22" s="41"/>
      <c r="B22" s="46" t="s">
        <v>120</v>
      </c>
      <c r="C22" s="41" t="s">
        <v>121</v>
      </c>
      <c r="D22" s="44"/>
    </row>
    <row r="23" spans="1:4" ht="15.75" x14ac:dyDescent="0.25">
      <c r="A23" s="41"/>
      <c r="B23" s="45"/>
      <c r="C23" s="41"/>
      <c r="D23" s="44"/>
    </row>
    <row r="24" spans="1:4" ht="15.75" x14ac:dyDescent="0.25">
      <c r="A24" s="41">
        <v>2</v>
      </c>
      <c r="B24" s="43" t="s">
        <v>122</v>
      </c>
      <c r="C24" s="41"/>
      <c r="D24" s="44">
        <v>86285</v>
      </c>
    </row>
    <row r="25" spans="1:4" ht="15.75" x14ac:dyDescent="0.25">
      <c r="A25" s="41"/>
      <c r="B25" s="46" t="s">
        <v>123</v>
      </c>
      <c r="C25" s="41" t="s">
        <v>124</v>
      </c>
      <c r="D25" s="44"/>
    </row>
    <row r="26" spans="1:4" ht="16.5" customHeight="1" x14ac:dyDescent="0.25">
      <c r="A26" s="41"/>
      <c r="B26" s="46" t="s">
        <v>125</v>
      </c>
      <c r="C26" s="41" t="s">
        <v>124</v>
      </c>
      <c r="D26" s="44"/>
    </row>
    <row r="27" spans="1:4" ht="15.75" x14ac:dyDescent="0.25">
      <c r="A27" s="41"/>
      <c r="B27" s="46" t="s">
        <v>126</v>
      </c>
      <c r="C27" s="41" t="s">
        <v>127</v>
      </c>
      <c r="D27" s="44"/>
    </row>
    <row r="28" spans="1:4" ht="15.75" x14ac:dyDescent="0.25">
      <c r="A28" s="41"/>
      <c r="B28" s="46" t="s">
        <v>128</v>
      </c>
      <c r="C28" s="41" t="s">
        <v>129</v>
      </c>
      <c r="D28" s="44"/>
    </row>
    <row r="29" spans="1:4" ht="15.75" x14ac:dyDescent="0.25">
      <c r="A29" s="41"/>
      <c r="B29" s="46" t="s">
        <v>130</v>
      </c>
      <c r="C29" s="41" t="s">
        <v>131</v>
      </c>
      <c r="D29" s="44"/>
    </row>
    <row r="30" spans="1:4" ht="30.6" customHeight="1" x14ac:dyDescent="0.25">
      <c r="A30" s="41"/>
      <c r="B30" s="46" t="s">
        <v>132</v>
      </c>
      <c r="C30" s="41" t="s">
        <v>133</v>
      </c>
      <c r="D30" s="44"/>
    </row>
    <row r="31" spans="1:4" ht="16.5" customHeight="1" x14ac:dyDescent="0.25">
      <c r="A31" s="41"/>
      <c r="B31" s="46"/>
      <c r="C31" s="41"/>
      <c r="D31" s="44"/>
    </row>
    <row r="32" spans="1:4" ht="15.75" x14ac:dyDescent="0.25">
      <c r="A32" s="41">
        <v>3</v>
      </c>
      <c r="B32" s="43" t="s">
        <v>134</v>
      </c>
      <c r="C32" s="41"/>
      <c r="D32" s="44"/>
    </row>
    <row r="33" spans="1:4" ht="18" customHeight="1" x14ac:dyDescent="0.25">
      <c r="A33" s="41"/>
      <c r="B33" s="45" t="s">
        <v>135</v>
      </c>
      <c r="C33" s="41" t="s">
        <v>136</v>
      </c>
      <c r="D33" s="44">
        <v>53555</v>
      </c>
    </row>
    <row r="34" spans="1:4" ht="19.5" customHeight="1" x14ac:dyDescent="0.25">
      <c r="A34" s="41"/>
      <c r="B34" s="45" t="s">
        <v>137</v>
      </c>
      <c r="C34" s="41" t="s">
        <v>138</v>
      </c>
      <c r="D34" s="44">
        <v>10100</v>
      </c>
    </row>
    <row r="35" spans="1:4" ht="20.25" customHeight="1" x14ac:dyDescent="0.25">
      <c r="A35" s="41"/>
      <c r="B35" s="45" t="s">
        <v>139</v>
      </c>
      <c r="C35" s="41" t="s">
        <v>140</v>
      </c>
      <c r="D35" s="44">
        <v>3023</v>
      </c>
    </row>
    <row r="36" spans="1:4" ht="30.75" x14ac:dyDescent="0.25">
      <c r="A36" s="41"/>
      <c r="B36" s="45" t="s">
        <v>141</v>
      </c>
      <c r="C36" s="41" t="s">
        <v>131</v>
      </c>
      <c r="D36" s="44">
        <v>1561</v>
      </c>
    </row>
    <row r="37" spans="1:4" ht="16.5" customHeight="1" x14ac:dyDescent="0.25">
      <c r="A37" s="41"/>
      <c r="B37" s="45" t="s">
        <v>142</v>
      </c>
      <c r="C37" s="41" t="s">
        <v>143</v>
      </c>
      <c r="D37" s="44">
        <v>49384</v>
      </c>
    </row>
    <row r="38" spans="1:4" ht="15.75" x14ac:dyDescent="0.25">
      <c r="A38" s="41"/>
      <c r="B38" s="45"/>
      <c r="C38" s="41"/>
      <c r="D38" s="44"/>
    </row>
    <row r="39" spans="1:4" ht="15.6" customHeight="1" x14ac:dyDescent="0.25">
      <c r="A39" s="41">
        <v>4</v>
      </c>
      <c r="B39" s="43" t="s">
        <v>144</v>
      </c>
      <c r="C39" s="41"/>
      <c r="D39" s="44">
        <v>2467</v>
      </c>
    </row>
    <row r="40" spans="1:4" ht="18.75" customHeight="1" x14ac:dyDescent="0.25">
      <c r="A40" s="42"/>
      <c r="B40" s="49" t="s">
        <v>9</v>
      </c>
      <c r="C40" s="41"/>
      <c r="D40" s="50">
        <f>SUM(D4:D39)</f>
        <v>475148</v>
      </c>
    </row>
    <row r="41" spans="1:4" ht="15.75" x14ac:dyDescent="0.25">
      <c r="A41" s="51"/>
      <c r="B41" s="51"/>
      <c r="C41" s="51"/>
    </row>
    <row r="42" spans="1:4" ht="15.75" x14ac:dyDescent="0.25">
      <c r="A42" s="51"/>
      <c r="B42" s="51"/>
      <c r="C42" s="51"/>
    </row>
    <row r="43" spans="1:4" ht="15.75" x14ac:dyDescent="0.25">
      <c r="A43" s="51"/>
      <c r="B43" s="51"/>
      <c r="C43" s="51"/>
    </row>
    <row r="44" spans="1:4" ht="31.15" customHeight="1" x14ac:dyDescent="0.25">
      <c r="A44" s="51"/>
      <c r="B44" s="52"/>
      <c r="C44" s="53"/>
    </row>
    <row r="45" spans="1:4" ht="15.75" x14ac:dyDescent="0.25">
      <c r="A45" s="51"/>
      <c r="B45" s="51"/>
      <c r="C45" s="53"/>
      <c r="D45" s="54"/>
    </row>
    <row r="46" spans="1:4" ht="26.45" customHeight="1" x14ac:dyDescent="0.25">
      <c r="A46" s="55"/>
      <c r="B46" s="56"/>
      <c r="C46" s="57"/>
    </row>
    <row r="47" spans="1:4" x14ac:dyDescent="0.25">
      <c r="C47" s="58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2022-02-28T06:32:37Z</cp:lastPrinted>
  <dcterms:created xsi:type="dcterms:W3CDTF">2018-08-28T07:18:51Z</dcterms:created>
  <dcterms:modified xsi:type="dcterms:W3CDTF">2022-02-28T06:32:44Z</dcterms:modified>
</cp:coreProperties>
</file>