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2" l="1"/>
  <c r="F26" i="1" l="1"/>
  <c r="F21" i="1" l="1"/>
  <c r="F25" i="1"/>
  <c r="D19" i="1"/>
  <c r="F19" i="1" l="1"/>
  <c r="G52" i="1"/>
  <c r="G51" i="1"/>
  <c r="G50" i="1"/>
  <c r="G49" i="1"/>
  <c r="G53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4" i="1" l="1"/>
  <c r="G57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<sst xmlns="http://schemas.openxmlformats.org/spreadsheetml/2006/main" count="168" uniqueCount="145">
  <si>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</si>
  <si>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</si>
  <si>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</si>
  <si>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</si>
  <si>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</si>
  <si>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</si>
  <si>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</si>
  <si>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</si>
  <si>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</si>
  <si>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</si>
  <si>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</si>
  <si>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</si>
  <si>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</si>
  <si>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</si>
  <si>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</si>
  <si>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</si>
  <si>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</si>
  <si>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</si>
  <si>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</si>
  <si>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</si>
  <si>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</si>
  <si>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</si>
  <si>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</si>
  <si>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</si>
  <si>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</si>
  <si>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</si>
  <si>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</si>
  <si>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</si>
  <si>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</si>
  <si>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</si>
  <si>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</si>
  <si>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</si>
  <si>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</si>
  <si>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</si>
  <si>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</si>
  <si>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</si>
  <si>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</si>
  <si>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</si>
  <si>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</si>
  <si>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</si>
  <si>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</si>
  <si>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</si>
  <si>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</si>
  <si>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</si>
  <si>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</si>
  <si>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</si>
  <si>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</si>
  <si>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</si>
  <si>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</si>
  <si>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</si>
  <si>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</si>
  <si>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</si>
  <si>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</si>
  <si>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</si>
  <si>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</si>
  <si>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</si>
  <si>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</si>
  <si>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</si>
  <si>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</si>
  <si>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</si>
  <si>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</si>
  <si>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</si>
  <si>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</si>
  <si>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</si>
  <si>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</si>
  <si>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</si>
  <si>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Ошурковская,7</t>
    </r>
  </si>
  <si>
    <t>Арендаторы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</si>
  <si>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</si>
  <si>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"ПЖХ "Базис"</t>
  </si>
  <si>
    <t>ГП ЯО "Северный Водоканал"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</si>
  <si>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</si>
  <si>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</si>
  <si>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OOO"Рыбинская генерация"</t>
  </si>
  <si>
    <t>Содержание и ремонт внутридомового газового оборудования (тариф,договор)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</si>
  <si>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</si>
  <si>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</si>
  <si>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</si>
  <si>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</si>
  <si>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</si>
  <si>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</si>
  <si>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</si>
  <si>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</si>
  <si>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</si>
  <si>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</si>
  <si>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7 ул. Ошурковская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</si>
  <si>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</si>
  <si>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</si>
  <si>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</si>
  <si>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</si>
  <si>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</si>
  <si>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</si>
  <si>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35,3 м.</t>
  </si>
  <si>
    <t>смена вентилей</t>
  </si>
  <si>
    <t>17 шт.</t>
  </si>
  <si>
    <t>регулировка полотенцесушителей</t>
  </si>
  <si>
    <t>30 шт.</t>
  </si>
  <si>
    <t>Ремонт системы центрального отопления</t>
  </si>
  <si>
    <t>2,1 м.</t>
  </si>
  <si>
    <t>2 шт.</t>
  </si>
  <si>
    <t>смена радиаторов</t>
  </si>
  <si>
    <t>1 шт.</t>
  </si>
  <si>
    <t>смена задвижек</t>
  </si>
  <si>
    <t>5 шт.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</si>
  <si>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</si>
  <si>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</si>
  <si>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</si>
  <si>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</si>
  <si>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</si>
  <si>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</si>
  <si>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</si>
  <si>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</si>
  <si>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смена выключателей автоматических</t>
  </si>
  <si>
    <t>смена электропроводки</t>
  </si>
  <si>
    <t>2 м.</t>
  </si>
  <si>
    <t>смена плафонов</t>
  </si>
  <si>
    <t>Обходы и осмотры вводных, распределительных, и этажных щитов</t>
  </si>
  <si>
    <t>31 шт.</t>
  </si>
  <si>
    <t>Общестроительные работы</t>
  </si>
  <si>
    <t>Остекление рам</t>
  </si>
  <si>
    <t>0,8 м2</t>
  </si>
  <si>
    <t>Ремонт крыши</t>
  </si>
  <si>
    <t>210 м2</t>
  </si>
  <si>
    <t>Утепление наружных стен</t>
  </si>
  <si>
    <t>45,2 м2</t>
  </si>
  <si>
    <t>Проверка и прочистка вентканалов</t>
  </si>
  <si>
    <t>Косметический ремонт подъезда № 1</t>
  </si>
  <si>
    <t>1 подъезд</t>
  </si>
  <si>
    <t>Смена оконных блоков на пластиковые</t>
  </si>
  <si>
    <t>6 шт.</t>
  </si>
  <si>
    <t>Замена ступеней</t>
  </si>
  <si>
    <t>2,9 м.</t>
  </si>
  <si>
    <t>Установка почтовых ящиков</t>
  </si>
  <si>
    <t>4 шт.</t>
  </si>
  <si>
    <t>Ремонт лестничных ограждений</t>
  </si>
  <si>
    <t>65,5 м2</t>
  </si>
  <si>
    <t>Ремонт перил</t>
  </si>
  <si>
    <t>Смена замков с проушинами</t>
  </si>
  <si>
    <t>Прочие работы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</si>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</sst>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17" fillId="0" borderId="1" xfId="0" applyFont="1" applyBorder="1"/>
    <xf numFmtId="0" fontId="19" fillId="0" borderId="1" xfId="0" applyFont="1" applyBorder="1"/>
    <xf numFmtId="164" fontId="0" fillId="0" borderId="0" xfId="0" applyNumberFormat="1" applyBorder="1"/>
    <xf numFmtId="164" fontId="7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164" fontId="28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4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28515625" customWidth="1"/>
    <col min="5" max="5" width="17" customWidth="1"/>
    <col min="6" max="7" width="15.5703125" customWidth="1"/>
    <col min="8" max="8" width="8.85546875" customWidth="1"/>
    <col min="9" max="9" width="12.7109375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70" t="s">
        <v>24</v>
      </c>
      <c r="B2" s="70"/>
      <c r="C2" s="70"/>
      <c r="D2" s="70"/>
      <c r="E2" s="70"/>
      <c r="F2" s="70"/>
      <c r="G2" s="70"/>
    </row>
    <row r="3" spans="1:7" ht="15.75" thickBot="1" x14ac:dyDescent="0.3">
      <c r="A3" s="71" t="s">
        <v>25</v>
      </c>
      <c r="B3" s="71"/>
      <c r="C3" s="71"/>
      <c r="D3" s="71"/>
      <c r="E3" s="71"/>
      <c r="F3" s="71"/>
      <c r="G3" s="71"/>
    </row>
    <row r="4" spans="1:7" ht="8.25" customHeight="1" x14ac:dyDescent="0.25"/>
    <row r="5" spans="1:7" x14ac:dyDescent="0.25">
      <c r="A5" s="70" t="s">
        <v>26</v>
      </c>
      <c r="B5" s="70"/>
      <c r="C5" s="70"/>
      <c r="D5" s="70"/>
      <c r="E5" s="70"/>
      <c r="F5" s="70"/>
      <c r="G5" s="70"/>
    </row>
    <row r="6" spans="1:7" ht="13.5" customHeight="1" x14ac:dyDescent="0.25">
      <c r="A6" s="76" t="s">
        <v>27</v>
      </c>
      <c r="B6" s="76"/>
      <c r="C6" s="76"/>
      <c r="D6" s="76"/>
      <c r="E6" s="76"/>
      <c r="F6" s="76"/>
      <c r="G6" s="76"/>
    </row>
    <row r="7" spans="1:7" ht="15" customHeight="1" x14ac:dyDescent="0.25">
      <c r="A7" s="77" t="s">
        <v>75</v>
      </c>
      <c r="B7" s="77"/>
      <c r="C7" s="77"/>
      <c r="D7" s="77"/>
      <c r="E7" s="77"/>
      <c r="F7" s="77"/>
      <c r="G7" s="77"/>
    </row>
    <row r="8" spans="1:7" ht="15.75" x14ac:dyDescent="0.25">
      <c r="A8" s="76" t="s">
        <v>66</v>
      </c>
      <c r="B8" s="76"/>
      <c r="C8" s="76"/>
      <c r="D8" s="76"/>
      <c r="E8" s="76"/>
      <c r="F8" s="76"/>
      <c r="G8" s="76"/>
    </row>
    <row r="9" spans="1:7" ht="9.75" customHeight="1" x14ac:dyDescent="0.25"/>
    <row r="10" spans="1:7" x14ac:dyDescent="0.25">
      <c r="A10" s="79" t="s">
        <v>29</v>
      </c>
      <c r="B10" s="79"/>
      <c r="C10" s="79"/>
      <c r="D10" s="79"/>
      <c r="E10" s="79"/>
    </row>
    <row r="11" spans="1:7" x14ac:dyDescent="0.25">
      <c r="A11" s="79" t="s">
        <v>30</v>
      </c>
      <c r="B11" s="79"/>
      <c r="C11" s="79"/>
      <c r="D11" s="79"/>
      <c r="E11" s="79"/>
      <c r="G11" s="31">
        <v>83759.820000000007</v>
      </c>
    </row>
    <row r="12" spans="1:7" ht="11.25" customHeight="1" x14ac:dyDescent="0.25"/>
    <row r="13" spans="1:7" x14ac:dyDescent="0.25">
      <c r="A13" s="78" t="s">
        <v>28</v>
      </c>
      <c r="B13" s="78"/>
      <c r="C13" s="78"/>
      <c r="D13" s="78"/>
      <c r="E13" s="78"/>
    </row>
    <row r="15" spans="1:7" ht="36" x14ac:dyDescent="0.25">
      <c r="A15" s="75" t="s">
        <v>0</v>
      </c>
      <c r="B15" s="75"/>
      <c r="C15" s="13" t="s">
        <v>76</v>
      </c>
      <c r="D15" s="1" t="s">
        <v>77</v>
      </c>
      <c r="E15" s="4" t="s">
        <v>15</v>
      </c>
      <c r="F15" s="1" t="s">
        <v>78</v>
      </c>
      <c r="G15" s="16" t="s">
        <v>79</v>
      </c>
    </row>
    <row r="16" spans="1:7" x14ac:dyDescent="0.25">
      <c r="A16" s="75"/>
      <c r="B16" s="75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81">
        <v>1</v>
      </c>
      <c r="B17" s="81"/>
      <c r="C17" s="14">
        <v>2</v>
      </c>
      <c r="D17" s="9">
        <v>3</v>
      </c>
      <c r="E17" s="9" t="s">
        <v>13</v>
      </c>
      <c r="F17" s="9">
        <v>5</v>
      </c>
      <c r="G17" s="14" t="s">
        <v>53</v>
      </c>
    </row>
    <row r="18" spans="1:10" ht="48" customHeight="1" x14ac:dyDescent="0.25">
      <c r="A18" s="82" t="s">
        <v>60</v>
      </c>
      <c r="B18" s="82"/>
      <c r="C18" s="15">
        <f>C19+C20+C21+C22+C23</f>
        <v>320979.13</v>
      </c>
      <c r="D18" s="11">
        <f>D19+D20+D21+D22+D23</f>
        <v>1047021.33</v>
      </c>
      <c r="E18" s="11">
        <f>E19+E20+E21+E22+E23</f>
        <v>1368000.46</v>
      </c>
      <c r="F18" s="11">
        <f>F19+F20+F21+F22+F23</f>
        <v>1018842.14</v>
      </c>
      <c r="G18" s="15">
        <f>G19+G20+G21+G22+G23</f>
        <v>349158.31999999995</v>
      </c>
      <c r="H18" s="22"/>
    </row>
    <row r="19" spans="1:10" x14ac:dyDescent="0.25">
      <c r="A19" s="72" t="s">
        <v>1</v>
      </c>
      <c r="B19" s="72"/>
      <c r="C19" s="15">
        <v>297063.78999999998</v>
      </c>
      <c r="D19" s="11">
        <f>1047021.33-D20-D21-D22-D23-D24-D25</f>
        <v>962765.52</v>
      </c>
      <c r="E19" s="11">
        <f>C19+D19</f>
        <v>1259829.31</v>
      </c>
      <c r="F19" s="11">
        <f>1051486.05-F20-F21-F22-F23-F24-F25-328.62</f>
        <v>935716.72000000009</v>
      </c>
      <c r="G19" s="15">
        <f>E19-F19</f>
        <v>324112.58999999997</v>
      </c>
      <c r="H19" s="22"/>
    </row>
    <row r="20" spans="1:10" x14ac:dyDescent="0.25">
      <c r="A20" s="72" t="s">
        <v>2</v>
      </c>
      <c r="B20" s="72"/>
      <c r="C20" s="15">
        <v>1378.29</v>
      </c>
      <c r="D20" s="11">
        <v>5212.1099999999997</v>
      </c>
      <c r="E20" s="11">
        <f t="shared" ref="E20:E27" si="0">C20+D20</f>
        <v>6590.4</v>
      </c>
      <c r="F20" s="11">
        <v>4994.2299999999996</v>
      </c>
      <c r="G20" s="15">
        <f t="shared" ref="G20:G23" si="1">E20-F20</f>
        <v>1596.17</v>
      </c>
      <c r="H20" s="25"/>
      <c r="I20" s="25"/>
      <c r="J20" s="25"/>
    </row>
    <row r="21" spans="1:10" x14ac:dyDescent="0.25">
      <c r="A21" s="72" t="s">
        <v>3</v>
      </c>
      <c r="B21" s="72"/>
      <c r="C21" s="15">
        <v>8341.89</v>
      </c>
      <c r="D21" s="11">
        <v>25007.85</v>
      </c>
      <c r="E21" s="11">
        <f t="shared" si="0"/>
        <v>33349.74</v>
      </c>
      <c r="F21" s="11">
        <f>24159.19+1834.58</f>
        <v>25993.769999999997</v>
      </c>
      <c r="G21" s="15">
        <f t="shared" si="1"/>
        <v>7355.9700000000012</v>
      </c>
    </row>
    <row r="22" spans="1:10" x14ac:dyDescent="0.25">
      <c r="A22" s="72" t="s">
        <v>4</v>
      </c>
      <c r="B22" s="72"/>
      <c r="C22" s="15">
        <v>2003.71</v>
      </c>
      <c r="D22" s="11">
        <v>46355.7</v>
      </c>
      <c r="E22" s="11">
        <f t="shared" si="0"/>
        <v>48359.409999999996</v>
      </c>
      <c r="F22" s="11">
        <v>44699.07</v>
      </c>
      <c r="G22" s="15">
        <f t="shared" si="1"/>
        <v>3660.3399999999965</v>
      </c>
    </row>
    <row r="23" spans="1:10" x14ac:dyDescent="0.25">
      <c r="A23" s="72" t="s">
        <v>5</v>
      </c>
      <c r="B23" s="72"/>
      <c r="C23" s="15">
        <v>12191.45</v>
      </c>
      <c r="D23" s="11">
        <v>7680.15</v>
      </c>
      <c r="E23" s="11">
        <f t="shared" si="0"/>
        <v>19871.599999999999</v>
      </c>
      <c r="F23" s="11">
        <v>7438.35</v>
      </c>
      <c r="G23" s="15">
        <f t="shared" si="1"/>
        <v>12433.249999999998</v>
      </c>
    </row>
    <row r="24" spans="1:10" x14ac:dyDescent="0.25">
      <c r="A24" s="80" t="s">
        <v>6</v>
      </c>
      <c r="B24" s="80"/>
      <c r="C24" s="15">
        <v>93514.61</v>
      </c>
      <c r="D24" s="11">
        <v>0</v>
      </c>
      <c r="E24" s="11">
        <f t="shared" si="0"/>
        <v>93514.61</v>
      </c>
      <c r="F24" s="11">
        <v>19146.28</v>
      </c>
      <c r="G24" s="15">
        <f>E24-F24</f>
        <v>74368.33</v>
      </c>
    </row>
    <row r="25" spans="1:10" x14ac:dyDescent="0.25">
      <c r="A25" s="80" t="s">
        <v>7</v>
      </c>
      <c r="B25" s="80"/>
      <c r="C25" s="15">
        <v>58172.33</v>
      </c>
      <c r="D25" s="11">
        <v>0</v>
      </c>
      <c r="E25" s="11">
        <f t="shared" si="0"/>
        <v>58172.33</v>
      </c>
      <c r="F25" s="11">
        <f>15003.59-1834.58</f>
        <v>13169.01</v>
      </c>
      <c r="G25" s="15">
        <f t="shared" ref="G25:G27" si="2">E25-F25</f>
        <v>45003.32</v>
      </c>
    </row>
    <row r="26" spans="1:10" x14ac:dyDescent="0.25">
      <c r="A26" s="80" t="s">
        <v>8</v>
      </c>
      <c r="B26" s="80"/>
      <c r="C26" s="15">
        <v>0</v>
      </c>
      <c r="D26" s="11">
        <v>2558.04</v>
      </c>
      <c r="E26" s="11">
        <f t="shared" si="0"/>
        <v>2558.04</v>
      </c>
      <c r="F26" s="11">
        <f>D26</f>
        <v>2558.04</v>
      </c>
      <c r="G26" s="15">
        <f t="shared" si="2"/>
        <v>0</v>
      </c>
    </row>
    <row r="27" spans="1:10" x14ac:dyDescent="0.25">
      <c r="A27" s="80" t="s">
        <v>67</v>
      </c>
      <c r="B27" s="80"/>
      <c r="C27" s="15">
        <v>0</v>
      </c>
      <c r="D27" s="11">
        <v>7649.74</v>
      </c>
      <c r="E27" s="11">
        <f t="shared" si="0"/>
        <v>7649.74</v>
      </c>
      <c r="F27" s="11">
        <v>7649.74</v>
      </c>
      <c r="G27" s="15">
        <f t="shared" si="2"/>
        <v>0</v>
      </c>
    </row>
    <row r="28" spans="1:10" x14ac:dyDescent="0.25">
      <c r="A28" s="73" t="s">
        <v>9</v>
      </c>
      <c r="B28" s="73"/>
      <c r="C28" s="15">
        <f>C18++C24+C25+C26+C27</f>
        <v>472666.07</v>
      </c>
      <c r="D28" s="11">
        <f>D18+D24+D25+D26+D27</f>
        <v>1057229.1099999999</v>
      </c>
      <c r="E28" s="11">
        <f>E18+E24+E25+E26+E27</f>
        <v>1529895.1800000002</v>
      </c>
      <c r="F28" s="11">
        <f>F18+F24+F25+F26+F27</f>
        <v>1061365.21</v>
      </c>
      <c r="G28" s="15">
        <f>G18+G24+G25+G26+G27</f>
        <v>468529.97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74" t="s">
        <v>11</v>
      </c>
      <c r="C32" s="74"/>
      <c r="D32" s="74"/>
      <c r="E32" s="74"/>
      <c r="F32" s="2" t="s">
        <v>12</v>
      </c>
      <c r="G32" s="3" t="s">
        <v>16</v>
      </c>
    </row>
    <row r="33" spans="1:13" x14ac:dyDescent="0.25">
      <c r="A33" s="5" t="s">
        <v>17</v>
      </c>
      <c r="B33" s="69" t="s">
        <v>32</v>
      </c>
      <c r="C33" s="69"/>
      <c r="D33" s="69"/>
      <c r="E33" s="69"/>
      <c r="F33" s="12" t="s">
        <v>56</v>
      </c>
      <c r="G33" s="19">
        <v>57052.62</v>
      </c>
      <c r="K33" s="22"/>
    </row>
    <row r="34" spans="1:13" ht="34.5" x14ac:dyDescent="0.25">
      <c r="A34" s="5" t="s">
        <v>18</v>
      </c>
      <c r="B34" s="69" t="s">
        <v>33</v>
      </c>
      <c r="C34" s="69"/>
      <c r="D34" s="69"/>
      <c r="E34" s="69"/>
      <c r="F34" s="1" t="s">
        <v>63</v>
      </c>
      <c r="G34" s="19">
        <v>38400.81</v>
      </c>
      <c r="K34" s="22"/>
    </row>
    <row r="35" spans="1:13" ht="32.25" customHeight="1" x14ac:dyDescent="0.25">
      <c r="A35" s="6" t="s">
        <v>19</v>
      </c>
      <c r="B35" s="88" t="s">
        <v>34</v>
      </c>
      <c r="C35" s="88"/>
      <c r="D35" s="88"/>
      <c r="E35" s="88"/>
      <c r="F35" s="84" t="s">
        <v>64</v>
      </c>
      <c r="G35" s="19">
        <v>1037819</v>
      </c>
      <c r="K35" s="22"/>
    </row>
    <row r="36" spans="1:13" x14ac:dyDescent="0.25">
      <c r="A36" s="28" t="s">
        <v>20</v>
      </c>
      <c r="B36" s="92" t="s">
        <v>68</v>
      </c>
      <c r="C36" s="92"/>
      <c r="D36" s="92"/>
      <c r="E36" s="92"/>
      <c r="F36" s="85"/>
      <c r="G36" s="19">
        <v>25234.83</v>
      </c>
      <c r="K36" s="22"/>
    </row>
    <row r="37" spans="1:13" x14ac:dyDescent="0.25">
      <c r="A37" s="24" t="s">
        <v>21</v>
      </c>
      <c r="B37" s="93" t="s">
        <v>65</v>
      </c>
      <c r="C37" s="93"/>
      <c r="D37" s="93"/>
      <c r="E37" s="93"/>
      <c r="F37" s="85"/>
      <c r="G37" s="19"/>
      <c r="K37" s="22"/>
    </row>
    <row r="38" spans="1:13" x14ac:dyDescent="0.25">
      <c r="A38" s="5" t="s">
        <v>22</v>
      </c>
      <c r="B38" s="69" t="s">
        <v>35</v>
      </c>
      <c r="C38" s="69"/>
      <c r="D38" s="69"/>
      <c r="E38" s="69"/>
      <c r="F38" s="86"/>
      <c r="G38" s="19">
        <v>64185</v>
      </c>
      <c r="K38" s="22"/>
    </row>
    <row r="39" spans="1:13" x14ac:dyDescent="0.25">
      <c r="A39" s="5" t="s">
        <v>31</v>
      </c>
      <c r="B39" s="69" t="s">
        <v>71</v>
      </c>
      <c r="C39" s="69"/>
      <c r="D39" s="69"/>
      <c r="E39" s="69"/>
      <c r="F39" s="27"/>
      <c r="G39" s="19">
        <v>7680.15</v>
      </c>
      <c r="K39" s="22"/>
    </row>
    <row r="40" spans="1:13" ht="18.75" customHeight="1" x14ac:dyDescent="0.25">
      <c r="A40" s="5" t="s">
        <v>36</v>
      </c>
      <c r="B40" s="83" t="s">
        <v>74</v>
      </c>
      <c r="C40" s="83"/>
      <c r="D40" s="83"/>
      <c r="E40" s="83"/>
      <c r="F40" s="18" t="s">
        <v>54</v>
      </c>
      <c r="G40" s="19">
        <v>10971.66</v>
      </c>
      <c r="K40" s="22"/>
    </row>
    <row r="41" spans="1:13" ht="18.75" customHeight="1" x14ac:dyDescent="0.25">
      <c r="A41" s="5" t="s">
        <v>36</v>
      </c>
      <c r="B41" s="62" t="s">
        <v>82</v>
      </c>
      <c r="C41" s="63"/>
      <c r="D41" s="63"/>
      <c r="E41" s="64"/>
      <c r="F41" s="18" t="s">
        <v>83</v>
      </c>
      <c r="G41" s="19">
        <v>55258.8</v>
      </c>
      <c r="K41" s="22"/>
    </row>
    <row r="42" spans="1:13" ht="15.75" customHeight="1" x14ac:dyDescent="0.25">
      <c r="A42" s="24" t="s">
        <v>40</v>
      </c>
      <c r="B42" s="89" t="s">
        <v>61</v>
      </c>
      <c r="C42" s="90"/>
      <c r="D42" s="90"/>
      <c r="E42" s="91"/>
      <c r="F42" s="18"/>
      <c r="G42" s="19"/>
      <c r="K42" s="22"/>
    </row>
    <row r="43" spans="1:13" ht="15.75" customHeight="1" x14ac:dyDescent="0.25">
      <c r="A43" s="24" t="s">
        <v>41</v>
      </c>
      <c r="B43" s="89" t="s">
        <v>58</v>
      </c>
      <c r="C43" s="90"/>
      <c r="D43" s="90"/>
      <c r="E43" s="91"/>
      <c r="F43" s="18"/>
      <c r="G43" s="19"/>
      <c r="K43" s="22"/>
    </row>
    <row r="44" spans="1:13" x14ac:dyDescent="0.25">
      <c r="A44" s="5" t="s">
        <v>42</v>
      </c>
      <c r="B44" s="69" t="s">
        <v>37</v>
      </c>
      <c r="C44" s="69"/>
      <c r="D44" s="69"/>
      <c r="E44" s="69"/>
      <c r="F44" s="12" t="s">
        <v>69</v>
      </c>
      <c r="G44" s="19">
        <v>111910.92</v>
      </c>
      <c r="I44" s="22"/>
      <c r="K44" s="22"/>
    </row>
    <row r="45" spans="1:13" x14ac:dyDescent="0.25">
      <c r="A45" s="5" t="s">
        <v>43</v>
      </c>
      <c r="B45" s="69" t="s">
        <v>38</v>
      </c>
      <c r="C45" s="69"/>
      <c r="D45" s="69"/>
      <c r="E45" s="69"/>
      <c r="F45" s="12" t="s">
        <v>69</v>
      </c>
      <c r="G45" s="19">
        <v>192004.05</v>
      </c>
      <c r="I45" s="21"/>
      <c r="K45" s="30"/>
    </row>
    <row r="46" spans="1:13" x14ac:dyDescent="0.25">
      <c r="A46" s="24" t="s">
        <v>44</v>
      </c>
      <c r="B46" s="89" t="s">
        <v>62</v>
      </c>
      <c r="C46" s="90"/>
      <c r="D46" s="90"/>
      <c r="E46" s="91"/>
      <c r="F46" s="12"/>
      <c r="G46" s="19"/>
      <c r="K46" s="22"/>
      <c r="L46" s="26"/>
      <c r="M46" s="25"/>
    </row>
    <row r="47" spans="1:13" x14ac:dyDescent="0.25">
      <c r="A47" s="5" t="s">
        <v>46</v>
      </c>
      <c r="B47" s="69" t="s">
        <v>39</v>
      </c>
      <c r="C47" s="69"/>
      <c r="D47" s="69"/>
      <c r="E47" s="69"/>
      <c r="F47" s="17" t="s">
        <v>55</v>
      </c>
      <c r="G47" s="19">
        <v>3840.87</v>
      </c>
      <c r="K47" s="22"/>
    </row>
    <row r="48" spans="1:13" x14ac:dyDescent="0.25">
      <c r="A48" s="65" t="s">
        <v>45</v>
      </c>
      <c r="B48" s="66"/>
      <c r="C48" s="66"/>
      <c r="D48" s="66"/>
      <c r="E48" s="67"/>
      <c r="F48" s="5"/>
      <c r="G48" s="19"/>
      <c r="K48" s="22"/>
    </row>
    <row r="49" spans="1:7" x14ac:dyDescent="0.25">
      <c r="A49" s="5" t="s">
        <v>72</v>
      </c>
      <c r="B49" s="69" t="s">
        <v>2</v>
      </c>
      <c r="C49" s="69"/>
      <c r="D49" s="69"/>
      <c r="E49" s="69"/>
      <c r="F49" s="29" t="s">
        <v>70</v>
      </c>
      <c r="G49" s="19">
        <f>D20</f>
        <v>5212.1099999999997</v>
      </c>
    </row>
    <row r="50" spans="1:7" x14ac:dyDescent="0.25">
      <c r="A50" s="5" t="s">
        <v>47</v>
      </c>
      <c r="B50" s="69" t="s">
        <v>3</v>
      </c>
      <c r="C50" s="69"/>
      <c r="D50" s="69"/>
      <c r="E50" s="69"/>
      <c r="F50" s="29" t="s">
        <v>73</v>
      </c>
      <c r="G50" s="19">
        <f>D21</f>
        <v>25007.85</v>
      </c>
    </row>
    <row r="51" spans="1:7" x14ac:dyDescent="0.25">
      <c r="A51" s="5" t="s">
        <v>49</v>
      </c>
      <c r="B51" s="69" t="s">
        <v>48</v>
      </c>
      <c r="C51" s="69"/>
      <c r="D51" s="69"/>
      <c r="E51" s="69"/>
      <c r="F51" s="12" t="s">
        <v>57</v>
      </c>
      <c r="G51" s="19">
        <f>D23</f>
        <v>7680.15</v>
      </c>
    </row>
    <row r="52" spans="1:7" x14ac:dyDescent="0.25">
      <c r="A52" s="5" t="s">
        <v>50</v>
      </c>
      <c r="B52" s="69" t="s">
        <v>4</v>
      </c>
      <c r="C52" s="69"/>
      <c r="D52" s="69"/>
      <c r="E52" s="69"/>
      <c r="F52" s="29" t="s">
        <v>70</v>
      </c>
      <c r="G52" s="19">
        <f>D22</f>
        <v>46355.7</v>
      </c>
    </row>
    <row r="53" spans="1:7" x14ac:dyDescent="0.25">
      <c r="A53" s="5" t="s">
        <v>51</v>
      </c>
      <c r="B53" s="87" t="s">
        <v>15</v>
      </c>
      <c r="C53" s="87"/>
      <c r="D53" s="87"/>
      <c r="E53" s="87"/>
      <c r="F53" s="5"/>
      <c r="G53" s="11">
        <f>SUM(G33:G52)</f>
        <v>1688614.52</v>
      </c>
    </row>
    <row r="54" spans="1:7" x14ac:dyDescent="0.25">
      <c r="A54" s="5" t="s">
        <v>59</v>
      </c>
      <c r="B54" s="65" t="s">
        <v>80</v>
      </c>
      <c r="C54" s="66"/>
      <c r="D54" s="66"/>
      <c r="E54" s="66"/>
      <c r="F54" s="67"/>
      <c r="G54" s="52">
        <f>G11+F18+F26+F27-G53</f>
        <v>-575804.78</v>
      </c>
    </row>
    <row r="56" spans="1:7" x14ac:dyDescent="0.25">
      <c r="A56" s="55" t="s">
        <v>52</v>
      </c>
      <c r="B56" s="55"/>
      <c r="C56" s="10"/>
      <c r="D56" s="10"/>
      <c r="E56" s="10"/>
    </row>
    <row r="57" spans="1:7" x14ac:dyDescent="0.25">
      <c r="A57" s="68" t="s">
        <v>81</v>
      </c>
      <c r="B57" s="68"/>
      <c r="C57" s="68"/>
      <c r="D57" s="68"/>
      <c r="E57" s="68"/>
      <c r="G57" s="23">
        <f>G24+G25</f>
        <v>119371.65</v>
      </c>
    </row>
    <row r="58" spans="1:7" x14ac:dyDescent="0.25">
      <c r="A58" s="10"/>
      <c r="B58" s="10"/>
      <c r="C58" s="10"/>
      <c r="D58" s="10"/>
      <c r="E58" s="10"/>
    </row>
    <row r="60" spans="1:7" x14ac:dyDescent="0.25">
      <c r="A60" s="55" t="s">
        <v>139</v>
      </c>
      <c r="B60" s="55"/>
      <c r="C60" s="10"/>
      <c r="D60" s="10"/>
      <c r="E60" s="10"/>
    </row>
    <row r="62" spans="1:7" x14ac:dyDescent="0.25">
      <c r="A62" s="12" t="s">
        <v>10</v>
      </c>
      <c r="B62" s="56" t="s">
        <v>140</v>
      </c>
      <c r="C62" s="57"/>
      <c r="D62" s="57"/>
      <c r="E62" s="58"/>
      <c r="F62" s="32" t="s">
        <v>141</v>
      </c>
      <c r="G62" s="5" t="s">
        <v>142</v>
      </c>
    </row>
    <row r="63" spans="1:7" x14ac:dyDescent="0.25">
      <c r="A63" s="12" t="s">
        <v>17</v>
      </c>
      <c r="B63" s="59" t="s">
        <v>143</v>
      </c>
      <c r="C63" s="60"/>
      <c r="D63" s="60"/>
      <c r="E63" s="61"/>
      <c r="F63" s="53"/>
      <c r="G63" s="54"/>
    </row>
    <row r="64" spans="1:7" x14ac:dyDescent="0.25">
      <c r="A64" s="12" t="s">
        <v>18</v>
      </c>
      <c r="B64" s="59" t="s">
        <v>144</v>
      </c>
      <c r="C64" s="60"/>
      <c r="D64" s="60"/>
      <c r="E64" s="61"/>
      <c r="F64" s="53">
        <v>6</v>
      </c>
      <c r="G64" s="54">
        <v>108060.63</v>
      </c>
    </row>
  </sheetData>
  <mergeCells count="52">
    <mergeCell ref="F35:F38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  <mergeCell ref="B43:E43"/>
    <mergeCell ref="B38:E38"/>
    <mergeCell ref="B40:E40"/>
    <mergeCell ref="B44:E44"/>
    <mergeCell ref="B39:E39"/>
    <mergeCell ref="B33:E33"/>
    <mergeCell ref="B34:E34"/>
    <mergeCell ref="A26:B26"/>
    <mergeCell ref="A27:B27"/>
    <mergeCell ref="A22:B22"/>
    <mergeCell ref="A17:B17"/>
    <mergeCell ref="A18:B18"/>
    <mergeCell ref="A19:B19"/>
    <mergeCell ref="A20:B20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A23:B23"/>
    <mergeCell ref="A24:B24"/>
    <mergeCell ref="A25:B25"/>
    <mergeCell ref="A60:B60"/>
    <mergeCell ref="B62:E62"/>
    <mergeCell ref="B63:E63"/>
    <mergeCell ref="B64:E64"/>
    <mergeCell ref="B41:E41"/>
    <mergeCell ref="B54:F54"/>
    <mergeCell ref="A56:B56"/>
    <mergeCell ref="A57:E57"/>
    <mergeCell ref="B52:E52"/>
    <mergeCell ref="B47:E47"/>
  </mergeCells>
  <pageMargins left="0.23622047244094491" right="3.937007874015748E-2" top="0.55118110236220474" bottom="0.35433070866141736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22" workbookViewId="0">
      <selection sqref="A1:XFD104857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3" t="s">
        <v>84</v>
      </c>
    </row>
    <row r="2" spans="1:4" ht="69.75" customHeight="1" x14ac:dyDescent="0.25">
      <c r="A2" s="94" t="s">
        <v>85</v>
      </c>
      <c r="B2" s="95"/>
      <c r="C2" s="95"/>
      <c r="D2" s="95"/>
    </row>
    <row r="3" spans="1:4" ht="26.45" customHeight="1" x14ac:dyDescent="0.25">
      <c r="A3" s="34" t="s">
        <v>10</v>
      </c>
      <c r="B3" s="34" t="s">
        <v>86</v>
      </c>
      <c r="C3" s="34" t="s">
        <v>87</v>
      </c>
      <c r="D3" s="35" t="s">
        <v>88</v>
      </c>
    </row>
    <row r="4" spans="1:4" ht="15.75" x14ac:dyDescent="0.25">
      <c r="A4" s="34">
        <v>1</v>
      </c>
      <c r="B4" s="36" t="s">
        <v>89</v>
      </c>
      <c r="C4" s="35"/>
      <c r="D4" s="37"/>
    </row>
    <row r="5" spans="1:4" ht="15.75" x14ac:dyDescent="0.25">
      <c r="A5" s="34"/>
      <c r="B5" s="38" t="s">
        <v>90</v>
      </c>
      <c r="C5" s="34"/>
      <c r="D5" s="37">
        <v>66517</v>
      </c>
    </row>
    <row r="6" spans="1:4" ht="29.25" x14ac:dyDescent="0.25">
      <c r="A6" s="34"/>
      <c r="B6" s="39" t="s">
        <v>91</v>
      </c>
      <c r="C6" s="34" t="s">
        <v>92</v>
      </c>
      <c r="D6" s="37"/>
    </row>
    <row r="7" spans="1:4" ht="15.75" x14ac:dyDescent="0.25">
      <c r="A7" s="34"/>
      <c r="B7" s="39" t="s">
        <v>93</v>
      </c>
      <c r="C7" s="34" t="s">
        <v>94</v>
      </c>
      <c r="D7" s="37"/>
    </row>
    <row r="8" spans="1:4" ht="15.75" x14ac:dyDescent="0.25">
      <c r="A8" s="34"/>
      <c r="B8" s="39" t="s">
        <v>95</v>
      </c>
      <c r="C8" s="34" t="s">
        <v>96</v>
      </c>
      <c r="D8" s="37"/>
    </row>
    <row r="9" spans="1:4" ht="15.75" x14ac:dyDescent="0.25">
      <c r="A9" s="34"/>
      <c r="B9" s="39"/>
      <c r="C9" s="34"/>
      <c r="D9" s="37"/>
    </row>
    <row r="10" spans="1:4" ht="30.75" x14ac:dyDescent="0.25">
      <c r="A10" s="34"/>
      <c r="B10" s="38" t="s">
        <v>97</v>
      </c>
      <c r="C10" s="34"/>
      <c r="D10" s="37">
        <v>39643</v>
      </c>
    </row>
    <row r="11" spans="1:4" ht="29.25" x14ac:dyDescent="0.25">
      <c r="A11" s="34"/>
      <c r="B11" s="40" t="s">
        <v>91</v>
      </c>
      <c r="C11" s="34" t="s">
        <v>98</v>
      </c>
      <c r="D11" s="37"/>
    </row>
    <row r="12" spans="1:4" ht="15.75" x14ac:dyDescent="0.25">
      <c r="A12" s="34"/>
      <c r="B12" s="40" t="s">
        <v>93</v>
      </c>
      <c r="C12" s="34" t="s">
        <v>99</v>
      </c>
      <c r="D12" s="37"/>
    </row>
    <row r="13" spans="1:4" ht="15.75" x14ac:dyDescent="0.25">
      <c r="A13" s="34"/>
      <c r="B13" s="40" t="s">
        <v>100</v>
      </c>
      <c r="C13" s="34" t="s">
        <v>101</v>
      </c>
      <c r="D13" s="37"/>
    </row>
    <row r="14" spans="1:4" ht="15.75" x14ac:dyDescent="0.25">
      <c r="A14" s="34"/>
      <c r="B14" s="39" t="s">
        <v>102</v>
      </c>
      <c r="C14" s="34" t="s">
        <v>103</v>
      </c>
      <c r="D14" s="37"/>
    </row>
    <row r="15" spans="1:4" ht="15.75" x14ac:dyDescent="0.25">
      <c r="A15" s="34"/>
      <c r="B15" s="39" t="s">
        <v>104</v>
      </c>
      <c r="C15" s="34"/>
      <c r="D15" s="37">
        <v>25500</v>
      </c>
    </row>
    <row r="16" spans="1:4" ht="15.75" x14ac:dyDescent="0.25">
      <c r="A16" s="34"/>
      <c r="B16" s="39"/>
      <c r="C16" s="34"/>
      <c r="D16" s="37"/>
    </row>
    <row r="17" spans="1:4" ht="15.75" x14ac:dyDescent="0.25">
      <c r="A17" s="34"/>
      <c r="B17" s="41" t="s">
        <v>105</v>
      </c>
      <c r="C17" s="34"/>
      <c r="D17" s="37">
        <v>3172</v>
      </c>
    </row>
    <row r="18" spans="1:4" ht="17.25" customHeight="1" x14ac:dyDescent="0.25">
      <c r="A18" s="34"/>
      <c r="B18" s="38" t="s">
        <v>106</v>
      </c>
      <c r="C18" s="34" t="s">
        <v>107</v>
      </c>
      <c r="D18" s="37">
        <v>70861</v>
      </c>
    </row>
    <row r="19" spans="1:4" ht="15.75" x14ac:dyDescent="0.25">
      <c r="A19" s="34"/>
      <c r="B19" s="38" t="s">
        <v>108</v>
      </c>
      <c r="C19" s="34"/>
      <c r="D19" s="37">
        <v>5210</v>
      </c>
    </row>
    <row r="20" spans="1:4" ht="15.75" x14ac:dyDescent="0.25">
      <c r="A20" s="34"/>
      <c r="B20" s="38"/>
      <c r="C20" s="34"/>
      <c r="D20" s="37"/>
    </row>
    <row r="21" spans="1:4" ht="15.75" x14ac:dyDescent="0.25">
      <c r="A21" s="34">
        <v>2</v>
      </c>
      <c r="B21" s="36" t="s">
        <v>109</v>
      </c>
      <c r="C21" s="34"/>
      <c r="D21" s="37">
        <v>8553</v>
      </c>
    </row>
    <row r="22" spans="1:4" ht="15.75" x14ac:dyDescent="0.25">
      <c r="A22" s="34"/>
      <c r="B22" s="39" t="s">
        <v>110</v>
      </c>
      <c r="C22" s="34" t="s">
        <v>111</v>
      </c>
      <c r="D22" s="37"/>
    </row>
    <row r="23" spans="1:4" ht="16.5" customHeight="1" x14ac:dyDescent="0.25">
      <c r="A23" s="34"/>
      <c r="B23" s="39" t="s">
        <v>112</v>
      </c>
      <c r="C23" s="34" t="s">
        <v>101</v>
      </c>
      <c r="D23" s="37"/>
    </row>
    <row r="24" spans="1:4" ht="15.75" x14ac:dyDescent="0.25">
      <c r="A24" s="34"/>
      <c r="B24" s="39" t="s">
        <v>113</v>
      </c>
      <c r="C24" s="34" t="s">
        <v>114</v>
      </c>
      <c r="D24" s="37"/>
    </row>
    <row r="25" spans="1:4" ht="15.75" x14ac:dyDescent="0.25">
      <c r="A25" s="34"/>
      <c r="B25" s="39" t="s">
        <v>115</v>
      </c>
      <c r="C25" s="34" t="s">
        <v>111</v>
      </c>
      <c r="D25" s="37"/>
    </row>
    <row r="26" spans="1:4" ht="30.6" customHeight="1" x14ac:dyDescent="0.25">
      <c r="A26" s="34"/>
      <c r="B26" s="39" t="s">
        <v>116</v>
      </c>
      <c r="C26" s="34" t="s">
        <v>117</v>
      </c>
      <c r="D26" s="37"/>
    </row>
    <row r="27" spans="1:4" ht="15" customHeight="1" x14ac:dyDescent="0.25">
      <c r="A27" s="34"/>
      <c r="B27" s="39"/>
      <c r="C27" s="34"/>
      <c r="D27" s="37"/>
    </row>
    <row r="28" spans="1:4" ht="15.75" x14ac:dyDescent="0.25">
      <c r="A28" s="34">
        <v>3</v>
      </c>
      <c r="B28" s="36" t="s">
        <v>118</v>
      </c>
      <c r="C28" s="34"/>
      <c r="D28" s="37"/>
    </row>
    <row r="29" spans="1:4" ht="15.75" x14ac:dyDescent="0.25">
      <c r="A29" s="34"/>
      <c r="B29" s="38" t="s">
        <v>119</v>
      </c>
      <c r="C29" s="34" t="s">
        <v>120</v>
      </c>
      <c r="D29" s="37">
        <v>1234</v>
      </c>
    </row>
    <row r="30" spans="1:4" ht="15.75" x14ac:dyDescent="0.25">
      <c r="A30" s="34"/>
      <c r="B30" s="38" t="s">
        <v>121</v>
      </c>
      <c r="C30" s="34" t="s">
        <v>122</v>
      </c>
      <c r="D30" s="37">
        <v>425694</v>
      </c>
    </row>
    <row r="31" spans="1:4" ht="15.75" x14ac:dyDescent="0.25">
      <c r="A31" s="34"/>
      <c r="B31" s="38" t="s">
        <v>123</v>
      </c>
      <c r="C31" s="34" t="s">
        <v>124</v>
      </c>
      <c r="D31" s="37">
        <v>164168</v>
      </c>
    </row>
    <row r="32" spans="1:4" ht="18" customHeight="1" x14ac:dyDescent="0.25">
      <c r="A32" s="34"/>
      <c r="B32" s="38" t="s">
        <v>125</v>
      </c>
      <c r="C32" s="34" t="s">
        <v>101</v>
      </c>
      <c r="D32" s="37">
        <v>506</v>
      </c>
    </row>
    <row r="33" spans="1:4" ht="19.149999999999999" customHeight="1" x14ac:dyDescent="0.25">
      <c r="A33" s="34"/>
      <c r="B33" s="38" t="s">
        <v>126</v>
      </c>
      <c r="C33" s="34" t="s">
        <v>127</v>
      </c>
      <c r="D33" s="37">
        <v>82407</v>
      </c>
    </row>
    <row r="34" spans="1:4" ht="19.149999999999999" customHeight="1" x14ac:dyDescent="0.25">
      <c r="A34" s="34"/>
      <c r="B34" s="38" t="s">
        <v>128</v>
      </c>
      <c r="C34" s="34" t="s">
        <v>129</v>
      </c>
      <c r="D34" s="37">
        <v>75556</v>
      </c>
    </row>
    <row r="35" spans="1:4" ht="19.5" customHeight="1" x14ac:dyDescent="0.25">
      <c r="A35" s="34"/>
      <c r="B35" s="38" t="s">
        <v>130</v>
      </c>
      <c r="C35" s="34" t="s">
        <v>131</v>
      </c>
      <c r="D35" s="37">
        <v>14291</v>
      </c>
    </row>
    <row r="36" spans="1:4" ht="20.25" customHeight="1" x14ac:dyDescent="0.25">
      <c r="A36" s="34"/>
      <c r="B36" s="38" t="s">
        <v>132</v>
      </c>
      <c r="C36" s="34" t="s">
        <v>133</v>
      </c>
      <c r="D36" s="37">
        <v>7368</v>
      </c>
    </row>
    <row r="37" spans="1:4" ht="20.25" customHeight="1" x14ac:dyDescent="0.25">
      <c r="A37" s="34"/>
      <c r="B37" s="38" t="s">
        <v>134</v>
      </c>
      <c r="C37" s="34" t="s">
        <v>135</v>
      </c>
      <c r="D37" s="37">
        <v>45386</v>
      </c>
    </row>
    <row r="38" spans="1:4" ht="15.75" customHeight="1" x14ac:dyDescent="0.25">
      <c r="A38" s="34"/>
      <c r="B38" s="38" t="s">
        <v>136</v>
      </c>
      <c r="C38" s="34" t="s">
        <v>114</v>
      </c>
      <c r="D38" s="37">
        <v>609</v>
      </c>
    </row>
    <row r="39" spans="1:4" ht="15.75" x14ac:dyDescent="0.25">
      <c r="A39" s="34"/>
      <c r="B39" s="38" t="s">
        <v>137</v>
      </c>
      <c r="C39" s="34" t="s">
        <v>99</v>
      </c>
      <c r="D39" s="37">
        <v>668</v>
      </c>
    </row>
    <row r="40" spans="1:4" ht="15.75" x14ac:dyDescent="0.25">
      <c r="A40" s="34"/>
      <c r="B40" s="38"/>
      <c r="C40" s="34"/>
      <c r="D40" s="37"/>
    </row>
    <row r="41" spans="1:4" ht="15.6" customHeight="1" x14ac:dyDescent="0.25">
      <c r="A41" s="34">
        <v>4</v>
      </c>
      <c r="B41" s="36" t="s">
        <v>138</v>
      </c>
      <c r="C41" s="34"/>
      <c r="D41" s="37">
        <v>476</v>
      </c>
    </row>
    <row r="42" spans="1:4" ht="20.25" customHeight="1" x14ac:dyDescent="0.25">
      <c r="A42" s="35"/>
      <c r="B42" s="42" t="s">
        <v>9</v>
      </c>
      <c r="C42" s="34"/>
      <c r="D42" s="43">
        <f>SUM(D4:D41)</f>
        <v>1037819</v>
      </c>
    </row>
    <row r="43" spans="1:4" ht="15.75" x14ac:dyDescent="0.25">
      <c r="A43" s="44"/>
      <c r="B43" s="44"/>
      <c r="C43" s="44"/>
    </row>
    <row r="44" spans="1:4" ht="15.75" x14ac:dyDescent="0.25">
      <c r="A44" s="44"/>
      <c r="B44" s="44"/>
      <c r="C44" s="44"/>
    </row>
    <row r="45" spans="1:4" ht="15.75" x14ac:dyDescent="0.25">
      <c r="A45" s="44"/>
      <c r="B45" s="44"/>
      <c r="C45" s="44"/>
    </row>
    <row r="46" spans="1:4" ht="31.15" customHeight="1" x14ac:dyDescent="0.25">
      <c r="A46" s="44"/>
      <c r="B46" s="45"/>
      <c r="C46" s="46"/>
    </row>
    <row r="47" spans="1:4" ht="15.75" x14ac:dyDescent="0.25">
      <c r="A47" s="44"/>
      <c r="B47" s="44"/>
      <c r="C47" s="46"/>
      <c r="D47" s="47"/>
    </row>
    <row r="48" spans="1:4" ht="26.45" customHeight="1" x14ac:dyDescent="0.25">
      <c r="A48" s="48"/>
      <c r="B48" s="49"/>
      <c r="C48" s="50"/>
    </row>
    <row r="49" spans="3:3" x14ac:dyDescent="0.25">
      <c r="C49" s="51"/>
    </row>
  </sheetData>
  <mergeCells count="1">
    <mergeCell ref="A2:D2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2022-02-03T11:38:20Z</cp:lastPrinted>
  <dcterms:created xsi:type="dcterms:W3CDTF">2018-08-28T07:18:51Z</dcterms:created>
  <dcterms:modified xsi:type="dcterms:W3CDTF">2022-02-16T07:50:55Z</dcterms:modified>
</cp:coreProperties>
</file>