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F26" i="1" l="1"/>
  <c r="D19" i="1" l="1"/>
  <c r="F20" i="1"/>
  <c r="F19" i="1" s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<sst xmlns="http://schemas.openxmlformats.org/spreadsheetml/2006/main" count="152" uniqueCount="132">
  <si>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</si>
  <si>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</si>
  <si>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</si>
  <si>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</si>
  <si>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</si>
  <si>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</si>
  <si>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</si>
  <si>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</si>
  <si>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</si>
  <si>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</si>
  <si>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</si>
  <si>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</si>
  <si>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</si>
  <si>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</si>
  <si>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</si>
  <si>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</si>
  <si>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</si>
  <si>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</si>
  <si>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</si>
  <si>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</si>
  <si>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</si>
  <si>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</si>
  <si>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</si>
  <si>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</si>
  <si>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</si>
  <si>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</si>
  <si>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</si>
  <si>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</si>
  <si>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</si>
  <si>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</si>
  <si>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</si>
  <si>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</si>
  <si>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</si>
  <si>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</si>
  <si>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</si>
  <si>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</si>
  <si>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</si>
  <si>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</si>
  <si>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</si>
  <si>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</si>
  <si>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</si>
  <si>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</si>
  <si>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</si>
  <si>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</si>
  <si>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</si>
  <si>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</si>
  <si>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</si>
  <si>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</si>
  <si>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</si>
  <si>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</si>
  <si>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</si>
  <si>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</si>
  <si>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</si>
  <si>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</si>
  <si>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</si>
  <si>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</si>
  <si>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</si>
  <si>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</si>
  <si>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</si>
  <si>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</si>
  <si>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</si>
  <si>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</si>
  <si>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</si>
  <si>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</si>
  <si>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</si>
  <si>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</si>
  <si>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</si>
  <si>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</si>
  <si>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</si>
  <si>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</si>
  <si>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</si>
  <si>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</si>
  <si>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</si>
  <si>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</si>
  <si>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Ошанина,18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</si>
  <si>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</si>
  <si>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</si>
  <si>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</si>
  <si>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</si>
  <si>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</si>
  <si>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</si>
  <si>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</si>
  <si>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</si>
  <si>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</si>
  <si>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</si>
  <si>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</si>
  <si>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</si>
  <si>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</si>
  <si>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</si>
  <si>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</si>
  <si>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</si>
  <si>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</si>
  <si>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Ошанина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</si>
  <si>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</si>
  <si>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</si>
  <si>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</si>
  <si>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</si>
  <si>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</si>
  <si>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</si>
  <si>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71,2 м.</t>
  </si>
  <si>
    <t>смена вентилей</t>
  </si>
  <si>
    <t>6 шт.</t>
  </si>
  <si>
    <t>регулировка полотенцесушителей</t>
  </si>
  <si>
    <t>12 шт.</t>
  </si>
  <si>
    <t>Ремонт системы центрального отопления</t>
  </si>
  <si>
    <t>1,1 м.</t>
  </si>
  <si>
    <t>регулировка приборов отопления</t>
  </si>
  <si>
    <t>48 шт.</t>
  </si>
  <si>
    <t>4 шт.</t>
  </si>
  <si>
    <t>смена элеваторов</t>
  </si>
  <si>
    <t>3 шт.</t>
  </si>
  <si>
    <t>смена радиаторов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</si>
  <si>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</si>
  <si>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</si>
  <si>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</si>
  <si>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</si>
  <si>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</si>
  <si>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</si>
  <si>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</si>
  <si>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82,7 м.</t>
  </si>
  <si>
    <t>прочистка труб</t>
  </si>
  <si>
    <t>54 м.</t>
  </si>
  <si>
    <t>Электромонтажные работы</t>
  </si>
  <si>
    <t>в том числе: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</si>
  <si>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</si>
  <si>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</si>
  <si>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31 шт.</t>
  </si>
  <si>
    <t>Общестроительные работы</t>
  </si>
  <si>
    <t>Проверка и прочистка вентканалов</t>
  </si>
  <si>
    <t>2 шт.</t>
  </si>
  <si>
    <t>Ремонт вентканалов (кв. 34, 84)</t>
  </si>
  <si>
    <t>Смена замков с проушинами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</si>
</sst>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9" fillId="0" borderId="1" xfId="0" applyFont="1" applyBorder="1"/>
    <xf numFmtId="0" fontId="30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11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ht="11.25" customHeight="1" x14ac:dyDescent="0.25"/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75" t="s">
        <v>27</v>
      </c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84</v>
      </c>
      <c r="B7" s="76"/>
      <c r="C7" s="76"/>
      <c r="D7" s="76"/>
      <c r="E7" s="76"/>
      <c r="F7" s="76"/>
      <c r="G7" s="76"/>
    </row>
    <row r="8" spans="1:7" ht="15.75" x14ac:dyDescent="0.25">
      <c r="A8" s="75" t="s">
        <v>74</v>
      </c>
      <c r="B8" s="75"/>
      <c r="C8" s="75"/>
      <c r="D8" s="75"/>
      <c r="E8" s="75"/>
      <c r="F8" s="75"/>
      <c r="G8" s="75"/>
    </row>
    <row r="9" spans="1:7" ht="9.75" customHeight="1" x14ac:dyDescent="0.25"/>
    <row r="10" spans="1:7" x14ac:dyDescent="0.25">
      <c r="A10" s="78" t="s">
        <v>29</v>
      </c>
      <c r="B10" s="78"/>
      <c r="C10" s="78"/>
      <c r="D10" s="78"/>
      <c r="E10" s="78"/>
    </row>
    <row r="11" spans="1:7" x14ac:dyDescent="0.25">
      <c r="A11" s="78" t="s">
        <v>30</v>
      </c>
      <c r="B11" s="78"/>
      <c r="C11" s="78"/>
      <c r="D11" s="78"/>
      <c r="E11" s="78"/>
      <c r="G11" s="30">
        <v>510565.91</v>
      </c>
    </row>
    <row r="12" spans="1:7" ht="11.25" customHeight="1" x14ac:dyDescent="0.25"/>
    <row r="13" spans="1:7" x14ac:dyDescent="0.25">
      <c r="A13" s="77" t="s">
        <v>28</v>
      </c>
      <c r="B13" s="77"/>
      <c r="C13" s="77"/>
      <c r="D13" s="77"/>
      <c r="E13" s="77"/>
    </row>
    <row r="15" spans="1:7" ht="36" x14ac:dyDescent="0.25">
      <c r="A15" s="63" t="s">
        <v>0</v>
      </c>
      <c r="B15" s="63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63"/>
      <c r="B16" s="63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64">
        <v>1</v>
      </c>
      <c r="B17" s="64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65" t="s">
        <v>67</v>
      </c>
      <c r="B18" s="65"/>
      <c r="C18" s="17">
        <f>C19+C20+C21+C22+C23</f>
        <v>220402.15</v>
      </c>
      <c r="D18" s="13">
        <f>D19+D20+D21+D22+D23</f>
        <v>966877.18</v>
      </c>
      <c r="E18" s="13">
        <f>E19+E20+E21+E22+E23</f>
        <v>1187279.33</v>
      </c>
      <c r="F18" s="13">
        <f>F19+F20+F21+F22+F23</f>
        <v>929099.21</v>
      </c>
      <c r="G18" s="17">
        <f>G19+G20+G21+G22+G23</f>
        <v>258180.12000000011</v>
      </c>
      <c r="H18" s="25"/>
    </row>
    <row r="19" spans="1:11" x14ac:dyDescent="0.25">
      <c r="A19" s="59" t="s">
        <v>1</v>
      </c>
      <c r="B19" s="59"/>
      <c r="C19" s="17">
        <v>206129.74</v>
      </c>
      <c r="D19" s="13">
        <f>966877.18-D20-D21-D22-D23</f>
        <v>905285.31</v>
      </c>
      <c r="E19" s="13">
        <f>C19+D19</f>
        <v>1111415.05</v>
      </c>
      <c r="F19" s="13">
        <f>929890.64-F20-F21-F22-F23-F24-F25-791.43</f>
        <v>870056.08</v>
      </c>
      <c r="G19" s="17">
        <f>E19-F19</f>
        <v>241358.97000000009</v>
      </c>
      <c r="H19" s="25"/>
    </row>
    <row r="20" spans="1:11" x14ac:dyDescent="0.25">
      <c r="A20" s="59" t="s">
        <v>2</v>
      </c>
      <c r="B20" s="59"/>
      <c r="C20" s="17">
        <v>1129.5</v>
      </c>
      <c r="D20" s="13">
        <v>6610.26</v>
      </c>
      <c r="E20" s="13">
        <f t="shared" ref="E20:E26" si="0">C20+D20</f>
        <v>7739.76</v>
      </c>
      <c r="F20" s="13">
        <f>6305.16</f>
        <v>6305.16</v>
      </c>
      <c r="G20" s="17">
        <f t="shared" ref="G20:G23" si="1">E20-F20</f>
        <v>1434.6000000000004</v>
      </c>
      <c r="H20" s="28"/>
      <c r="I20" s="28"/>
      <c r="J20" s="28"/>
    </row>
    <row r="21" spans="1:11" x14ac:dyDescent="0.25">
      <c r="A21" s="59" t="s">
        <v>3</v>
      </c>
      <c r="B21" s="59"/>
      <c r="C21" s="17">
        <v>5166.0200000000004</v>
      </c>
      <c r="D21" s="13">
        <v>30405.33</v>
      </c>
      <c r="E21" s="13">
        <f t="shared" si="0"/>
        <v>35571.350000000006</v>
      </c>
      <c r="F21" s="13">
        <v>29265.09</v>
      </c>
      <c r="G21" s="17">
        <f t="shared" si="1"/>
        <v>6306.2600000000057</v>
      </c>
    </row>
    <row r="22" spans="1:11" x14ac:dyDescent="0.25">
      <c r="A22" s="59" t="s">
        <v>4</v>
      </c>
      <c r="B22" s="59"/>
      <c r="C22" s="17">
        <v>1652.97</v>
      </c>
      <c r="D22" s="13">
        <v>9517.56</v>
      </c>
      <c r="E22" s="13">
        <f t="shared" si="0"/>
        <v>11170.529999999999</v>
      </c>
      <c r="F22" s="13">
        <v>9142.6299999999992</v>
      </c>
      <c r="G22" s="17">
        <f t="shared" si="1"/>
        <v>2027.8999999999996</v>
      </c>
    </row>
    <row r="23" spans="1:11" x14ac:dyDescent="0.25">
      <c r="A23" s="59" t="s">
        <v>5</v>
      </c>
      <c r="B23" s="59"/>
      <c r="C23" s="17">
        <v>6323.92</v>
      </c>
      <c r="D23" s="13">
        <v>15058.72</v>
      </c>
      <c r="E23" s="13">
        <f t="shared" si="0"/>
        <v>21382.639999999999</v>
      </c>
      <c r="F23" s="13">
        <v>14330.25</v>
      </c>
      <c r="G23" s="17">
        <f t="shared" si="1"/>
        <v>7052.3899999999994</v>
      </c>
    </row>
    <row r="24" spans="1:11" x14ac:dyDescent="0.25">
      <c r="A24" s="67" t="s">
        <v>6</v>
      </c>
      <c r="B24" s="67"/>
      <c r="C24" s="17">
        <v>74577.02</v>
      </c>
      <c r="D24" s="13">
        <v>0</v>
      </c>
      <c r="E24" s="13">
        <f t="shared" si="0"/>
        <v>74577.02</v>
      </c>
      <c r="F24" s="13">
        <v>0</v>
      </c>
      <c r="G24" s="17">
        <f>E24-F24</f>
        <v>74577.02</v>
      </c>
    </row>
    <row r="25" spans="1:11" x14ac:dyDescent="0.25">
      <c r="A25" s="67" t="s">
        <v>7</v>
      </c>
      <c r="B25" s="67"/>
      <c r="C25" s="17">
        <v>5228.09</v>
      </c>
      <c r="D25" s="13">
        <v>0</v>
      </c>
      <c r="E25" s="13">
        <f t="shared" si="0"/>
        <v>5228.09</v>
      </c>
      <c r="F25" s="13">
        <v>0</v>
      </c>
      <c r="G25" s="17">
        <f t="shared" ref="G25:G26" si="2">E25-F25</f>
        <v>5228.09</v>
      </c>
    </row>
    <row r="26" spans="1:11" x14ac:dyDescent="0.25">
      <c r="A26" s="67" t="s">
        <v>8</v>
      </c>
      <c r="B26" s="67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61" t="s">
        <v>9</v>
      </c>
      <c r="B27" s="61"/>
      <c r="C27" s="17">
        <f>C18++C24+C25+C26</f>
        <v>300207.26</v>
      </c>
      <c r="D27" s="13">
        <f>D18+D24+D25+D26</f>
        <v>972036.58000000007</v>
      </c>
      <c r="E27" s="13">
        <f>E18+E24+E25+E26</f>
        <v>1272243.8400000001</v>
      </c>
      <c r="F27" s="13">
        <f>F18+F24+F25+F26</f>
        <v>934258.61</v>
      </c>
      <c r="G27" s="17">
        <f>G18+G24+G25+G26</f>
        <v>337985.23000000016</v>
      </c>
    </row>
    <row r="28" spans="1:11" ht="11.25" customHeight="1" x14ac:dyDescent="0.25"/>
    <row r="29" spans="1:11" x14ac:dyDescent="0.25">
      <c r="A29" s="8" t="s">
        <v>23</v>
      </c>
      <c r="B29" s="8"/>
      <c r="C29" s="8"/>
      <c r="D29" s="8"/>
      <c r="E29" s="9"/>
    </row>
    <row r="30" spans="1:11" ht="9" customHeight="1" x14ac:dyDescent="0.25"/>
    <row r="31" spans="1:11" ht="39" x14ac:dyDescent="0.25">
      <c r="A31" s="23" t="s">
        <v>10</v>
      </c>
      <c r="B31" s="62" t="s">
        <v>11</v>
      </c>
      <c r="C31" s="62"/>
      <c r="D31" s="62"/>
      <c r="E31" s="62"/>
      <c r="F31" s="3" t="s">
        <v>12</v>
      </c>
      <c r="G31" s="4" t="s">
        <v>16</v>
      </c>
    </row>
    <row r="32" spans="1:11" x14ac:dyDescent="0.25">
      <c r="A32" s="6" t="s">
        <v>17</v>
      </c>
      <c r="B32" s="60" t="s">
        <v>32</v>
      </c>
      <c r="C32" s="60"/>
      <c r="D32" s="60"/>
      <c r="E32" s="60"/>
      <c r="F32" s="14" t="s">
        <v>62</v>
      </c>
      <c r="G32" s="21">
        <v>54993.36</v>
      </c>
      <c r="K32" s="25"/>
    </row>
    <row r="33" spans="1:13" ht="34.5" x14ac:dyDescent="0.25">
      <c r="A33" s="6" t="s">
        <v>18</v>
      </c>
      <c r="B33" s="60" t="s">
        <v>33</v>
      </c>
      <c r="C33" s="60"/>
      <c r="D33" s="60"/>
      <c r="E33" s="60"/>
      <c r="F33" s="2" t="s">
        <v>71</v>
      </c>
      <c r="G33" s="21">
        <v>37014.6</v>
      </c>
      <c r="K33" s="25"/>
    </row>
    <row r="34" spans="1:13" ht="32.25" customHeight="1" x14ac:dyDescent="0.25">
      <c r="A34" s="7" t="s">
        <v>19</v>
      </c>
      <c r="B34" s="66" t="s">
        <v>34</v>
      </c>
      <c r="C34" s="66"/>
      <c r="D34" s="66"/>
      <c r="E34" s="66"/>
      <c r="F34" s="79" t="s">
        <v>73</v>
      </c>
      <c r="G34" s="21">
        <v>395208</v>
      </c>
      <c r="K34" s="25"/>
    </row>
    <row r="35" spans="1:13" x14ac:dyDescent="0.25">
      <c r="A35" s="27" t="s">
        <v>20</v>
      </c>
      <c r="B35" s="94" t="s">
        <v>75</v>
      </c>
      <c r="C35" s="94"/>
      <c r="D35" s="94"/>
      <c r="E35" s="94"/>
      <c r="F35" s="80"/>
      <c r="G35" s="21"/>
      <c r="K35" s="25"/>
    </row>
    <row r="36" spans="1:13" x14ac:dyDescent="0.25">
      <c r="A36" s="31" t="s">
        <v>21</v>
      </c>
      <c r="B36" s="95" t="s">
        <v>76</v>
      </c>
      <c r="C36" s="95"/>
      <c r="D36" s="95"/>
      <c r="E36" s="95"/>
      <c r="F36" s="80"/>
      <c r="G36" s="21">
        <v>3172.44</v>
      </c>
      <c r="K36" s="25"/>
    </row>
    <row r="37" spans="1:13" x14ac:dyDescent="0.25">
      <c r="A37" s="6" t="s">
        <v>22</v>
      </c>
      <c r="B37" s="60" t="s">
        <v>35</v>
      </c>
      <c r="C37" s="60"/>
      <c r="D37" s="60"/>
      <c r="E37" s="60"/>
      <c r="F37" s="81"/>
      <c r="G37" s="21">
        <v>61868.160000000003</v>
      </c>
      <c r="K37" s="25"/>
    </row>
    <row r="38" spans="1:13" ht="21" customHeight="1" x14ac:dyDescent="0.25">
      <c r="A38" s="6" t="s">
        <v>31</v>
      </c>
      <c r="B38" s="71" t="s">
        <v>68</v>
      </c>
      <c r="C38" s="71"/>
      <c r="D38" s="71"/>
      <c r="E38" s="71"/>
      <c r="F38" s="20" t="s">
        <v>60</v>
      </c>
      <c r="G38" s="21">
        <v>10575.6</v>
      </c>
      <c r="K38" s="25"/>
    </row>
    <row r="39" spans="1:13" ht="18.75" customHeight="1" x14ac:dyDescent="0.25">
      <c r="A39" s="55" t="s">
        <v>36</v>
      </c>
      <c r="B39" s="72" t="s">
        <v>81</v>
      </c>
      <c r="C39" s="73"/>
      <c r="D39" s="73"/>
      <c r="E39" s="74"/>
      <c r="F39" s="56" t="s">
        <v>82</v>
      </c>
      <c r="G39" s="21"/>
      <c r="K39" s="25"/>
    </row>
    <row r="40" spans="1:13" ht="15.75" customHeight="1" x14ac:dyDescent="0.25">
      <c r="A40" s="27" t="s">
        <v>40</v>
      </c>
      <c r="B40" s="68" t="s">
        <v>69</v>
      </c>
      <c r="C40" s="69"/>
      <c r="D40" s="69"/>
      <c r="E40" s="70"/>
      <c r="F40" s="20"/>
      <c r="G40" s="21"/>
      <c r="K40" s="25"/>
    </row>
    <row r="41" spans="1:13" ht="15.75" customHeight="1" x14ac:dyDescent="0.25">
      <c r="A41" s="27" t="s">
        <v>41</v>
      </c>
      <c r="B41" s="68" t="s">
        <v>65</v>
      </c>
      <c r="C41" s="69"/>
      <c r="D41" s="69"/>
      <c r="E41" s="70"/>
      <c r="F41" s="20"/>
      <c r="G41" s="21"/>
      <c r="K41" s="25"/>
    </row>
    <row r="42" spans="1:13" x14ac:dyDescent="0.25">
      <c r="A42" s="6" t="s">
        <v>42</v>
      </c>
      <c r="B42" s="60" t="s">
        <v>79</v>
      </c>
      <c r="C42" s="60"/>
      <c r="D42" s="60"/>
      <c r="E42" s="60"/>
      <c r="F42" s="14" t="s">
        <v>63</v>
      </c>
      <c r="G42" s="21">
        <v>7403.16</v>
      </c>
      <c r="K42" s="25"/>
    </row>
    <row r="43" spans="1:13" x14ac:dyDescent="0.25">
      <c r="A43" s="6" t="s">
        <v>43</v>
      </c>
      <c r="B43" s="60" t="s">
        <v>37</v>
      </c>
      <c r="C43" s="60"/>
      <c r="D43" s="60"/>
      <c r="E43" s="60"/>
      <c r="F43" s="14" t="s">
        <v>72</v>
      </c>
      <c r="G43" s="21">
        <v>107871.36</v>
      </c>
      <c r="H43" s="25"/>
      <c r="K43" s="25"/>
    </row>
    <row r="44" spans="1:13" x14ac:dyDescent="0.25">
      <c r="A44" s="6" t="s">
        <v>44</v>
      </c>
      <c r="B44" s="60" t="s">
        <v>38</v>
      </c>
      <c r="C44" s="60"/>
      <c r="D44" s="60"/>
      <c r="E44" s="60"/>
      <c r="F44" s="14" t="s">
        <v>72</v>
      </c>
      <c r="G44" s="21">
        <v>185073</v>
      </c>
      <c r="I44" s="24"/>
      <c r="K44" s="35"/>
    </row>
    <row r="45" spans="1:13" x14ac:dyDescent="0.25">
      <c r="A45" s="27" t="s">
        <v>46</v>
      </c>
      <c r="B45" s="68" t="s">
        <v>70</v>
      </c>
      <c r="C45" s="69"/>
      <c r="D45" s="69"/>
      <c r="E45" s="70"/>
      <c r="F45" s="14"/>
      <c r="G45" s="21"/>
      <c r="K45" s="25"/>
      <c r="L45" s="29"/>
      <c r="M45" s="28"/>
    </row>
    <row r="46" spans="1:13" x14ac:dyDescent="0.25">
      <c r="A46" s="6" t="s">
        <v>78</v>
      </c>
      <c r="B46" s="60" t="s">
        <v>39</v>
      </c>
      <c r="C46" s="60"/>
      <c r="D46" s="60"/>
      <c r="E46" s="60"/>
      <c r="F46" s="19" t="s">
        <v>61</v>
      </c>
      <c r="G46" s="21">
        <v>3702.36</v>
      </c>
      <c r="K46" s="25"/>
    </row>
    <row r="47" spans="1:13" x14ac:dyDescent="0.25">
      <c r="A47" s="88" t="s">
        <v>45</v>
      </c>
      <c r="B47" s="89"/>
      <c r="C47" s="89"/>
      <c r="D47" s="89"/>
      <c r="E47" s="90"/>
      <c r="F47" s="6"/>
      <c r="G47" s="21"/>
      <c r="K47" s="25"/>
    </row>
    <row r="48" spans="1:13" x14ac:dyDescent="0.25">
      <c r="A48" s="6" t="s">
        <v>47</v>
      </c>
      <c r="B48" s="60" t="s">
        <v>2</v>
      </c>
      <c r="C48" s="60"/>
      <c r="D48" s="60"/>
      <c r="E48" s="60"/>
      <c r="F48" s="34" t="s">
        <v>77</v>
      </c>
      <c r="G48" s="21">
        <f>D20</f>
        <v>6610.26</v>
      </c>
    </row>
    <row r="49" spans="1:7" x14ac:dyDescent="0.25">
      <c r="A49" s="6" t="s">
        <v>49</v>
      </c>
      <c r="B49" s="60" t="s">
        <v>3</v>
      </c>
      <c r="C49" s="60"/>
      <c r="D49" s="60"/>
      <c r="E49" s="60"/>
      <c r="F49" s="34" t="s">
        <v>80</v>
      </c>
      <c r="G49" s="21">
        <f>D21</f>
        <v>30405.33</v>
      </c>
    </row>
    <row r="50" spans="1:7" x14ac:dyDescent="0.25">
      <c r="A50" s="6" t="s">
        <v>50</v>
      </c>
      <c r="B50" s="60" t="s">
        <v>48</v>
      </c>
      <c r="C50" s="60"/>
      <c r="D50" s="60"/>
      <c r="E50" s="60"/>
      <c r="F50" s="14" t="s">
        <v>64</v>
      </c>
      <c r="G50" s="21">
        <f>D23</f>
        <v>15058.72</v>
      </c>
    </row>
    <row r="51" spans="1:7" x14ac:dyDescent="0.25">
      <c r="A51" s="6" t="s">
        <v>51</v>
      </c>
      <c r="B51" s="60" t="s">
        <v>4</v>
      </c>
      <c r="C51" s="60"/>
      <c r="D51" s="60"/>
      <c r="E51" s="60"/>
      <c r="F51" s="34" t="s">
        <v>77</v>
      </c>
      <c r="G51" s="21">
        <f>D22</f>
        <v>9517.56</v>
      </c>
    </row>
    <row r="52" spans="1:7" x14ac:dyDescent="0.25">
      <c r="A52" s="6" t="s">
        <v>66</v>
      </c>
      <c r="B52" s="93" t="s">
        <v>15</v>
      </c>
      <c r="C52" s="93"/>
      <c r="D52" s="93"/>
      <c r="E52" s="93"/>
      <c r="F52" s="6"/>
      <c r="G52" s="13">
        <f>SUM(G32:G51)</f>
        <v>928473.90999999992</v>
      </c>
    </row>
    <row r="53" spans="1:7" x14ac:dyDescent="0.25">
      <c r="A53" s="6" t="s">
        <v>83</v>
      </c>
      <c r="B53" s="88" t="s">
        <v>89</v>
      </c>
      <c r="C53" s="89"/>
      <c r="D53" s="89"/>
      <c r="E53" s="89"/>
      <c r="F53" s="90"/>
      <c r="G53" s="22">
        <f>G11+F18+F26-G52</f>
        <v>516350.60999999987</v>
      </c>
    </row>
    <row r="55" spans="1:7" x14ac:dyDescent="0.25">
      <c r="A55" s="91" t="s">
        <v>52</v>
      </c>
      <c r="B55" s="91"/>
      <c r="C55" s="11"/>
      <c r="D55" s="11"/>
      <c r="E55" s="11"/>
    </row>
    <row r="56" spans="1:7" x14ac:dyDescent="0.25">
      <c r="A56" s="92" t="s">
        <v>90</v>
      </c>
      <c r="B56" s="92"/>
      <c r="C56" s="92"/>
      <c r="D56" s="92"/>
      <c r="E56" s="92"/>
      <c r="G56" s="26">
        <f>G24+G25</f>
        <v>79805.11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1" t="s">
        <v>53</v>
      </c>
      <c r="B58" s="91"/>
      <c r="C58" s="11"/>
      <c r="D58" s="11"/>
      <c r="E58" s="11"/>
    </row>
    <row r="60" spans="1:7" x14ac:dyDescent="0.25">
      <c r="A60" s="14" t="s">
        <v>10</v>
      </c>
      <c r="B60" s="82" t="s">
        <v>56</v>
      </c>
      <c r="C60" s="83"/>
      <c r="D60" s="83"/>
      <c r="E60" s="84"/>
      <c r="F60" s="12" t="s">
        <v>54</v>
      </c>
      <c r="G60" s="6" t="s">
        <v>55</v>
      </c>
    </row>
    <row r="61" spans="1:7" x14ac:dyDescent="0.25">
      <c r="A61" s="14" t="s">
        <v>17</v>
      </c>
      <c r="B61" s="85" t="s">
        <v>57</v>
      </c>
      <c r="C61" s="86"/>
      <c r="D61" s="86"/>
      <c r="E61" s="87"/>
      <c r="F61" s="1"/>
      <c r="G61" s="1"/>
    </row>
    <row r="62" spans="1:7" x14ac:dyDescent="0.25">
      <c r="A62" s="14" t="s">
        <v>18</v>
      </c>
      <c r="B62" s="85" t="s">
        <v>58</v>
      </c>
      <c r="C62" s="86"/>
      <c r="D62" s="86"/>
      <c r="E62" s="87"/>
      <c r="F62" s="32">
        <v>7</v>
      </c>
      <c r="G62" s="33">
        <v>93049.29</v>
      </c>
    </row>
  </sheetData>
  <mergeCells count="51"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49:E49"/>
    <mergeCell ref="B39:E39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B4" sqref="B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6" t="s">
        <v>91</v>
      </c>
    </row>
    <row r="2" spans="1:4" ht="61.5" customHeight="1" x14ac:dyDescent="0.25">
      <c r="A2" s="96" t="s">
        <v>92</v>
      </c>
      <c r="B2" s="97"/>
      <c r="C2" s="97"/>
      <c r="D2" s="97"/>
    </row>
    <row r="3" spans="1:4" ht="15.75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15.75" x14ac:dyDescent="0.25">
      <c r="A5" s="37"/>
      <c r="B5" s="41" t="s">
        <v>97</v>
      </c>
      <c r="C5" s="37"/>
      <c r="D5" s="40">
        <v>142701</v>
      </c>
    </row>
    <row r="6" spans="1:4" ht="29.2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 t="s">
        <v>100</v>
      </c>
      <c r="C7" s="37" t="s">
        <v>101</v>
      </c>
      <c r="D7" s="40"/>
    </row>
    <row r="8" spans="1:4" ht="15.75" x14ac:dyDescent="0.25">
      <c r="A8" s="37"/>
      <c r="B8" s="42" t="s">
        <v>102</v>
      </c>
      <c r="C8" s="37" t="s">
        <v>103</v>
      </c>
      <c r="D8" s="40"/>
    </row>
    <row r="9" spans="1:4" ht="15.75" x14ac:dyDescent="0.25">
      <c r="A9" s="37"/>
      <c r="B9" s="42"/>
      <c r="C9" s="37"/>
      <c r="D9" s="40"/>
    </row>
    <row r="10" spans="1:4" ht="30.75" x14ac:dyDescent="0.25">
      <c r="A10" s="37"/>
      <c r="B10" s="41" t="s">
        <v>104</v>
      </c>
      <c r="C10" s="37"/>
      <c r="D10" s="40">
        <v>22067</v>
      </c>
    </row>
    <row r="11" spans="1:4" ht="29.25" x14ac:dyDescent="0.25">
      <c r="A11" s="37"/>
      <c r="B11" s="43" t="s">
        <v>98</v>
      </c>
      <c r="C11" s="37" t="s">
        <v>105</v>
      </c>
      <c r="D11" s="40"/>
    </row>
    <row r="12" spans="1:4" ht="15.75" x14ac:dyDescent="0.25">
      <c r="A12" s="37"/>
      <c r="B12" s="43" t="s">
        <v>106</v>
      </c>
      <c r="C12" s="37" t="s">
        <v>107</v>
      </c>
      <c r="D12" s="40"/>
    </row>
    <row r="13" spans="1:4" ht="15.75" x14ac:dyDescent="0.25">
      <c r="A13" s="37"/>
      <c r="B13" s="43" t="s">
        <v>100</v>
      </c>
      <c r="C13" s="37" t="s">
        <v>108</v>
      </c>
      <c r="D13" s="40"/>
    </row>
    <row r="14" spans="1:4" ht="15.75" x14ac:dyDescent="0.25">
      <c r="A14" s="37"/>
      <c r="B14" s="43" t="s">
        <v>109</v>
      </c>
      <c r="C14" s="37" t="s">
        <v>110</v>
      </c>
      <c r="D14" s="40"/>
    </row>
    <row r="15" spans="1:4" ht="15.75" x14ac:dyDescent="0.25">
      <c r="A15" s="37"/>
      <c r="B15" s="43" t="s">
        <v>111</v>
      </c>
      <c r="C15" s="37" t="s">
        <v>112</v>
      </c>
      <c r="D15" s="40"/>
    </row>
    <row r="16" spans="1:4" ht="15.75" x14ac:dyDescent="0.25">
      <c r="A16" s="37"/>
      <c r="B16" s="42"/>
      <c r="C16" s="37"/>
      <c r="D16" s="40"/>
    </row>
    <row r="17" spans="1:4" ht="15.75" x14ac:dyDescent="0.25">
      <c r="A17" s="37"/>
      <c r="B17" s="44" t="s">
        <v>113</v>
      </c>
      <c r="C17" s="37"/>
      <c r="D17" s="40">
        <v>3121</v>
      </c>
    </row>
    <row r="18" spans="1:4" ht="30.75" x14ac:dyDescent="0.25">
      <c r="A18" s="37"/>
      <c r="B18" s="41" t="s">
        <v>114</v>
      </c>
      <c r="C18" s="37" t="s">
        <v>115</v>
      </c>
      <c r="D18" s="40">
        <v>72499</v>
      </c>
    </row>
    <row r="19" spans="1:4" ht="15.75" x14ac:dyDescent="0.25">
      <c r="A19" s="37"/>
      <c r="B19" s="41" t="s">
        <v>116</v>
      </c>
      <c r="C19" s="37"/>
      <c r="D19" s="40">
        <v>6926</v>
      </c>
    </row>
    <row r="20" spans="1:4" ht="15.75" x14ac:dyDescent="0.25">
      <c r="A20" s="37"/>
      <c r="B20" s="41"/>
      <c r="C20" s="37"/>
      <c r="D20" s="40"/>
    </row>
    <row r="21" spans="1:4" ht="15.75" x14ac:dyDescent="0.25">
      <c r="A21" s="37"/>
      <c r="B21" s="41" t="s">
        <v>117</v>
      </c>
      <c r="C21" s="37"/>
      <c r="D21" s="40">
        <v>134677</v>
      </c>
    </row>
    <row r="22" spans="1:4" ht="29.25" x14ac:dyDescent="0.25">
      <c r="A22" s="37"/>
      <c r="B22" s="42" t="s">
        <v>118</v>
      </c>
      <c r="C22" s="37" t="s">
        <v>119</v>
      </c>
      <c r="D22" s="40"/>
    </row>
    <row r="23" spans="1:4" ht="15.75" x14ac:dyDescent="0.25">
      <c r="A23" s="37"/>
      <c r="B23" s="42" t="s">
        <v>120</v>
      </c>
      <c r="C23" s="37" t="s">
        <v>121</v>
      </c>
      <c r="D23" s="40"/>
    </row>
    <row r="24" spans="1:4" ht="15.75" x14ac:dyDescent="0.25">
      <c r="A24" s="37"/>
      <c r="B24" s="41"/>
      <c r="C24" s="37"/>
      <c r="D24" s="40"/>
    </row>
    <row r="25" spans="1:4" ht="15.75" x14ac:dyDescent="0.25">
      <c r="A25" s="37">
        <v>2</v>
      </c>
      <c r="B25" s="39" t="s">
        <v>122</v>
      </c>
      <c r="C25" s="37"/>
      <c r="D25" s="40">
        <v>7108</v>
      </c>
    </row>
    <row r="26" spans="1:4" ht="15.75" x14ac:dyDescent="0.25">
      <c r="A26" s="37"/>
      <c r="B26" s="42" t="s">
        <v>123</v>
      </c>
      <c r="C26" s="37"/>
      <c r="D26" s="40"/>
    </row>
    <row r="27" spans="1:4" ht="29.25" x14ac:dyDescent="0.25">
      <c r="A27" s="37"/>
      <c r="B27" s="42" t="s">
        <v>124</v>
      </c>
      <c r="C27" s="37" t="s">
        <v>112</v>
      </c>
      <c r="D27" s="40"/>
    </row>
    <row r="28" spans="1:4" ht="43.5" x14ac:dyDescent="0.25">
      <c r="A28" s="37"/>
      <c r="B28" s="42" t="s">
        <v>125</v>
      </c>
      <c r="C28" s="37" t="s">
        <v>126</v>
      </c>
      <c r="D28" s="40"/>
    </row>
    <row r="29" spans="1:4" ht="15.75" x14ac:dyDescent="0.25">
      <c r="A29" s="37"/>
      <c r="B29" s="42"/>
      <c r="C29" s="37"/>
      <c r="D29" s="40"/>
    </row>
    <row r="30" spans="1:4" ht="15.75" x14ac:dyDescent="0.25">
      <c r="A30" s="37">
        <v>3</v>
      </c>
      <c r="B30" s="39" t="s">
        <v>127</v>
      </c>
      <c r="C30" s="37"/>
      <c r="D30" s="40"/>
    </row>
    <row r="31" spans="1:4" ht="15.75" x14ac:dyDescent="0.25">
      <c r="A31" s="37"/>
      <c r="B31" s="41" t="s">
        <v>128</v>
      </c>
      <c r="C31" s="37" t="s">
        <v>129</v>
      </c>
      <c r="D31" s="40">
        <v>548</v>
      </c>
    </row>
    <row r="32" spans="1:4" ht="15.75" x14ac:dyDescent="0.25">
      <c r="A32" s="37"/>
      <c r="B32" s="41" t="s">
        <v>130</v>
      </c>
      <c r="C32" s="37" t="s">
        <v>129</v>
      </c>
      <c r="D32" s="40">
        <v>4811</v>
      </c>
    </row>
    <row r="33" spans="1:4" ht="15.75" x14ac:dyDescent="0.25">
      <c r="A33" s="37"/>
      <c r="B33" s="41" t="s">
        <v>131</v>
      </c>
      <c r="C33" s="37" t="s">
        <v>129</v>
      </c>
      <c r="D33" s="40">
        <v>750</v>
      </c>
    </row>
    <row r="34" spans="1:4" ht="15.75" x14ac:dyDescent="0.25">
      <c r="A34" s="38"/>
      <c r="B34" s="45" t="s">
        <v>9</v>
      </c>
      <c r="C34" s="37"/>
      <c r="D34" s="46">
        <f>SUM(D4:D33)</f>
        <v>395208</v>
      </c>
    </row>
    <row r="35" spans="1:4" ht="15.75" x14ac:dyDescent="0.25">
      <c r="A35" s="47"/>
      <c r="B35" s="47"/>
      <c r="C35" s="47"/>
    </row>
    <row r="36" spans="1:4" ht="15.75" x14ac:dyDescent="0.25">
      <c r="A36" s="47"/>
      <c r="B36" s="47"/>
      <c r="C36" s="47"/>
    </row>
    <row r="37" spans="1:4" ht="15.75" x14ac:dyDescent="0.25">
      <c r="A37" s="47"/>
      <c r="B37" s="47"/>
      <c r="C37" s="47"/>
    </row>
    <row r="38" spans="1:4" ht="15.75" x14ac:dyDescent="0.25">
      <c r="A38" s="47"/>
      <c r="B38" s="48"/>
      <c r="C38" s="49"/>
    </row>
    <row r="39" spans="1:4" ht="15.75" x14ac:dyDescent="0.25">
      <c r="A39" s="47"/>
      <c r="B39" s="47"/>
      <c r="C39" s="49"/>
      <c r="D39" s="50"/>
    </row>
    <row r="40" spans="1:4" x14ac:dyDescent="0.25">
      <c r="A40" s="51"/>
      <c r="B40" s="52"/>
      <c r="C40" s="53"/>
    </row>
    <row r="41" spans="1:4" x14ac:dyDescent="0.25">
      <c r="C41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2022-02-03T10:55:19Z</cp:lastPrinted>
  <dcterms:created xsi:type="dcterms:W3CDTF">2018-08-28T07:18:51Z</dcterms:created>
  <dcterms:modified xsi:type="dcterms:W3CDTF">2022-02-16T07:39:54Z</dcterms:modified>
</cp:coreProperties>
</file>