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F25" i="1" l="1"/>
  <c r="G50" i="1"/>
  <c r="D25" i="1"/>
  <c r="D19" i="1" s="1"/>
  <c r="F24" i="1"/>
  <c r="F23" i="1"/>
  <c r="F22" i="1"/>
  <c r="F20" i="1"/>
  <c r="F19" i="1" l="1"/>
  <c r="G51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<sst xmlns="http://schemas.openxmlformats.org/spreadsheetml/2006/main" count="143" uniqueCount="125">
  <si>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</si>
  <si>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</si>
  <si>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</si>
  <si>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</si>
  <si>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</si>
  <si>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</si>
  <si>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</si>
  <si>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</si>
  <si>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</si>
  <si>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</si>
  <si>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</si>
  <si>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</si>
  <si>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</si>
  <si>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</si>
  <si>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</si>
  <si>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</si>
  <si>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</si>
  <si>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</si>
  <si>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</si>
  <si>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</si>
  <si>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</si>
  <si>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</si>
  <si>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</si>
  <si>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</si>
  <si>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</si>
  <si>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</si>
  <si>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</si>
  <si>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</si>
  <si>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</si>
  <si>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</si>
  <si>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</si>
  <si>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</si>
  <si>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</si>
  <si>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</si>
  <si>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</si>
  <si>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</si>
  <si>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</si>
  <si>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</si>
  <si>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</si>
  <si>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</si>
  <si>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</si>
  <si>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</si>
  <si>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</si>
  <si>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</si>
  <si>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</si>
  <si>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</si>
  <si>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</si>
  <si>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</si>
  <si>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</si>
  <si>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</si>
  <si>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</si>
  <si>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</si>
  <si>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</si>
  <si>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</si>
  <si>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</si>
  <si>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</si>
  <si>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</si>
  <si>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</si>
  <si>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</si>
  <si>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</si>
  <si>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</si>
  <si>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</si>
  <si>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</si>
  <si>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</si>
  <si>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</si>
  <si>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</si>
  <si>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</si>
  <si>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</si>
  <si>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</si>
  <si>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</si>
  <si>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</si>
  <si>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</si>
  <si>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</si>
  <si>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</si>
  <si>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</si>
  <si>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</si>
  <si>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Моховая,66</t>
    </r>
  </si>
  <si>
    <t>ГП ЯО "Северный Водоканал"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</si>
  <si>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</si>
  <si>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</si>
  <si>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</si>
  <si>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</si>
  <si>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</si>
  <si>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</si>
  <si>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</si>
  <si>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</si>
  <si>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</si>
  <si>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</si>
  <si>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</si>
  <si>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</si>
  <si>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</si>
  <si>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66 ул. Моховая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</si>
  <si>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</si>
  <si>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</si>
  <si>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</si>
  <si>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</si>
  <si>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</si>
  <si>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</si>
  <si>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</si>
  <si>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</si>
  <si>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</si>
  <si>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</si>
  <si>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светодиодных светильников с датчиками движения</t>
  </si>
  <si>
    <t>1 шт.</t>
  </si>
  <si>
    <t>Обходы и осмотры вводных, распределительных, и этажных щитов</t>
  </si>
  <si>
    <t>46 шт.</t>
  </si>
  <si>
    <t>Общестроительные работы</t>
  </si>
  <si>
    <t>Ремонт водосточных труб</t>
  </si>
  <si>
    <t>1,4 м.</t>
  </si>
  <si>
    <t>Проверка и прочистка вентканалов</t>
  </si>
  <si>
    <t>2 шт.</t>
  </si>
  <si>
    <t>Косметический ремонт подъезда № 1</t>
  </si>
  <si>
    <t>1 подъезд</t>
  </si>
  <si>
    <t>Ремонт перил</t>
  </si>
  <si>
    <t>2 м.</t>
  </si>
  <si>
    <t>Установка информационных досок</t>
  </si>
  <si>
    <t>Смена замков с проушинами</t>
  </si>
  <si>
    <t>3 шт.</t>
  </si>
  <si>
    <t>Прочие работы</t>
  </si>
  <si>
    <t>реестр собственников</t>
  </si>
  <si>
    <t>Благоустройство</t>
  </si>
  <si>
    <t>Ограждение газонов</t>
  </si>
  <si>
    <t>Ремонт отмостки и асфальтового покрытия</t>
  </si>
  <si>
    <t>Ремонт детской горки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</si>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</sst>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6" sqref="A66:G7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85546875" customWidth="1"/>
    <col min="8" max="8" width="9" customWidth="1"/>
    <col min="9" max="10" width="9.42578125" customWidth="1"/>
    <col min="11" max="11" width="10.5703125" bestFit="1" customWidth="1"/>
  </cols>
  <sheetData>
    <row r="2" spans="1:7" x14ac:dyDescent="0.25">
      <c r="A2" s="58" t="s">
        <v>22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23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24</v>
      </c>
      <c r="B5" s="58"/>
      <c r="C5" s="58"/>
      <c r="D5" s="58"/>
      <c r="E5" s="58"/>
      <c r="F5" s="58"/>
      <c r="G5" s="58"/>
    </row>
    <row r="6" spans="1:7" ht="13.5" customHeight="1" x14ac:dyDescent="0.25">
      <c r="A6" s="82" t="s">
        <v>25</v>
      </c>
      <c r="B6" s="82"/>
      <c r="C6" s="82"/>
      <c r="D6" s="82"/>
      <c r="E6" s="82"/>
      <c r="F6" s="82"/>
      <c r="G6" s="82"/>
    </row>
    <row r="7" spans="1:7" ht="15" customHeight="1" x14ac:dyDescent="0.25">
      <c r="A7" s="83" t="s">
        <v>83</v>
      </c>
      <c r="B7" s="83"/>
      <c r="C7" s="83"/>
      <c r="D7" s="83"/>
      <c r="E7" s="83"/>
      <c r="F7" s="83"/>
      <c r="G7" s="83"/>
    </row>
    <row r="8" spans="1:7" ht="15.75" x14ac:dyDescent="0.25">
      <c r="A8" s="82" t="s">
        <v>76</v>
      </c>
      <c r="B8" s="82"/>
      <c r="C8" s="82"/>
      <c r="D8" s="82"/>
      <c r="E8" s="82"/>
      <c r="F8" s="82"/>
      <c r="G8" s="82"/>
    </row>
    <row r="9" spans="1:7" ht="9.75" customHeight="1" x14ac:dyDescent="0.25"/>
    <row r="10" spans="1:7" x14ac:dyDescent="0.25">
      <c r="A10" s="85" t="s">
        <v>27</v>
      </c>
      <c r="B10" s="85"/>
      <c r="C10" s="85"/>
      <c r="D10" s="85"/>
      <c r="E10" s="85"/>
    </row>
    <row r="11" spans="1:7" x14ac:dyDescent="0.25">
      <c r="A11" s="85" t="s">
        <v>28</v>
      </c>
      <c r="B11" s="85"/>
      <c r="C11" s="85"/>
      <c r="D11" s="85"/>
      <c r="E11" s="85"/>
      <c r="G11" s="23">
        <v>1059126.92</v>
      </c>
    </row>
    <row r="12" spans="1:7" ht="11.25" customHeight="1" x14ac:dyDescent="0.25"/>
    <row r="13" spans="1:7" x14ac:dyDescent="0.25">
      <c r="A13" s="84" t="s">
        <v>26</v>
      </c>
      <c r="B13" s="84"/>
      <c r="C13" s="84"/>
      <c r="D13" s="84"/>
      <c r="E13" s="84"/>
    </row>
    <row r="15" spans="1:7" ht="36" x14ac:dyDescent="0.25">
      <c r="A15" s="63" t="s">
        <v>0</v>
      </c>
      <c r="B15" s="63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6">
        <v>1</v>
      </c>
      <c r="B17" s="66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67" t="s">
        <v>67</v>
      </c>
      <c r="B18" s="67"/>
      <c r="C18" s="16">
        <f>C19+C20+C21+C22+C23</f>
        <v>116876.32</v>
      </c>
      <c r="D18" s="12">
        <f>D19+D20+D21+D22+D23</f>
        <v>658798.04000000039</v>
      </c>
      <c r="E18" s="12">
        <f>E19+E20+E21+E22+E23</f>
        <v>775674.36000000022</v>
      </c>
      <c r="F18" s="12">
        <f>F19+F20+F21+F22+F23</f>
        <v>693040.64999999991</v>
      </c>
      <c r="G18" s="16">
        <f>G19+G20+G21+G22+G23</f>
        <v>82633.710000000283</v>
      </c>
      <c r="H18" s="25"/>
    </row>
    <row r="19" spans="1:11" ht="12" customHeight="1" x14ac:dyDescent="0.25">
      <c r="A19" s="60" t="s">
        <v>1</v>
      </c>
      <c r="B19" s="60"/>
      <c r="C19" s="16">
        <v>107658.95</v>
      </c>
      <c r="D19" s="12">
        <f>2466043.74-D20-D21-D22-D23-D24-D25</f>
        <v>603549.79000000027</v>
      </c>
      <c r="E19" s="12">
        <f>C19+D19</f>
        <v>711208.74000000022</v>
      </c>
      <c r="F19" s="12">
        <f>2589175.69-F20-F21-F22-F23-F24-F25-1158.65</f>
        <v>635535.05999999994</v>
      </c>
      <c r="G19" s="16">
        <f>E19-F19</f>
        <v>75673.680000000284</v>
      </c>
      <c r="H19" s="25"/>
    </row>
    <row r="20" spans="1:11" ht="12" customHeight="1" x14ac:dyDescent="0.25">
      <c r="A20" s="60" t="s">
        <v>2</v>
      </c>
      <c r="B20" s="60"/>
      <c r="C20" s="16">
        <v>645.85</v>
      </c>
      <c r="D20" s="12">
        <v>3761.81</v>
      </c>
      <c r="E20" s="12">
        <f t="shared" ref="E20:E26" si="0">C20+D20</f>
        <v>4407.66</v>
      </c>
      <c r="F20" s="12">
        <f>3911.79+26.67</f>
        <v>3938.46</v>
      </c>
      <c r="G20" s="16">
        <f t="shared" ref="G20:G24" si="1">E20-F20</f>
        <v>469.19999999999982</v>
      </c>
      <c r="H20" s="28"/>
      <c r="I20" s="28"/>
      <c r="J20" s="28"/>
    </row>
    <row r="21" spans="1:11" ht="12" customHeight="1" x14ac:dyDescent="0.25">
      <c r="A21" s="60" t="s">
        <v>3</v>
      </c>
      <c r="B21" s="60"/>
      <c r="C21" s="16">
        <v>2718.48</v>
      </c>
      <c r="D21" s="12">
        <v>16953.310000000001</v>
      </c>
      <c r="E21" s="12">
        <f t="shared" si="0"/>
        <v>19671.79</v>
      </c>
      <c r="F21" s="12">
        <v>17545.259999999998</v>
      </c>
      <c r="G21" s="16">
        <f t="shared" si="1"/>
        <v>2126.5300000000025</v>
      </c>
    </row>
    <row r="22" spans="1:11" ht="12" customHeight="1" x14ac:dyDescent="0.25">
      <c r="A22" s="60" t="s">
        <v>4</v>
      </c>
      <c r="B22" s="60"/>
      <c r="C22" s="16">
        <v>929.11</v>
      </c>
      <c r="D22" s="12">
        <v>5641.84</v>
      </c>
      <c r="E22" s="12">
        <f t="shared" si="0"/>
        <v>6570.95</v>
      </c>
      <c r="F22" s="12">
        <f>5822.4+30.49</f>
        <v>5852.8899999999994</v>
      </c>
      <c r="G22" s="16">
        <f t="shared" si="1"/>
        <v>718.0600000000004</v>
      </c>
      <c r="K22" s="25"/>
    </row>
    <row r="23" spans="1:11" ht="12" customHeight="1" x14ac:dyDescent="0.25">
      <c r="A23" s="60" t="s">
        <v>5</v>
      </c>
      <c r="B23" s="60"/>
      <c r="C23" s="16">
        <v>4923.93</v>
      </c>
      <c r="D23" s="12">
        <v>28891.29</v>
      </c>
      <c r="E23" s="12">
        <f t="shared" si="0"/>
        <v>33815.22</v>
      </c>
      <c r="F23" s="12">
        <f>29865.51+303.47</f>
        <v>30168.98</v>
      </c>
      <c r="G23" s="16">
        <f t="shared" si="1"/>
        <v>3646.2400000000016</v>
      </c>
    </row>
    <row r="24" spans="1:11" ht="11.25" customHeight="1" x14ac:dyDescent="0.25">
      <c r="A24" s="69" t="s">
        <v>6</v>
      </c>
      <c r="B24" s="69"/>
      <c r="C24" s="16">
        <v>222989.79</v>
      </c>
      <c r="D24" s="12">
        <v>1422002.47</v>
      </c>
      <c r="E24" s="12">
        <f t="shared" si="0"/>
        <v>1644992.26</v>
      </c>
      <c r="F24" s="12">
        <f>1421965.57+13377.04</f>
        <v>1435342.61</v>
      </c>
      <c r="G24" s="16">
        <f t="shared" si="1"/>
        <v>209649.64999999991</v>
      </c>
    </row>
    <row r="25" spans="1:11" ht="10.5" customHeight="1" x14ac:dyDescent="0.25">
      <c r="A25" s="69" t="s">
        <v>7</v>
      </c>
      <c r="B25" s="69"/>
      <c r="C25" s="16">
        <v>139082.63</v>
      </c>
      <c r="D25" s="12">
        <f>39926.89+189552.57+26592.61+129171.16</f>
        <v>385243.23</v>
      </c>
      <c r="E25" s="12">
        <f t="shared" si="0"/>
        <v>524325.86</v>
      </c>
      <c r="F25" s="12">
        <f>42003.57+201735.65+33373.8+164175.81+2066.09+16278.86</f>
        <v>459633.78</v>
      </c>
      <c r="G25" s="16">
        <f t="shared" ref="G25:G26" si="2">E25-F25</f>
        <v>64692.079999999958</v>
      </c>
    </row>
    <row r="26" spans="1:11" ht="12.75" customHeight="1" x14ac:dyDescent="0.25">
      <c r="A26" s="69" t="s">
        <v>8</v>
      </c>
      <c r="B26" s="69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61" t="s">
        <v>9</v>
      </c>
      <c r="B27" s="61"/>
      <c r="C27" s="16">
        <f>C18++C24+C25+C26</f>
        <v>478948.74</v>
      </c>
      <c r="D27" s="12">
        <f>D18+D24+D25+D26</f>
        <v>2471203.14</v>
      </c>
      <c r="E27" s="12">
        <f>E18+E24+E25+E26</f>
        <v>2950151.88</v>
      </c>
      <c r="F27" s="12">
        <f>F18+F24+F25+F26</f>
        <v>2593176.44</v>
      </c>
      <c r="G27" s="16">
        <f>G18+G24+G25+G26</f>
        <v>356975.44000000018</v>
      </c>
    </row>
    <row r="28" spans="1:11" ht="13.5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3.5" customHeight="1" x14ac:dyDescent="0.25"/>
    <row r="31" spans="1:11" ht="39" x14ac:dyDescent="0.25">
      <c r="A31" s="22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1" x14ac:dyDescent="0.25">
      <c r="A32" s="5" t="s">
        <v>17</v>
      </c>
      <c r="B32" s="64" t="s">
        <v>30</v>
      </c>
      <c r="C32" s="64"/>
      <c r="D32" s="64"/>
      <c r="E32" s="64"/>
      <c r="F32" s="13" t="s">
        <v>62</v>
      </c>
      <c r="G32" s="20">
        <v>35558.9</v>
      </c>
    </row>
    <row r="33" spans="1:11" ht="34.5" x14ac:dyDescent="0.25">
      <c r="A33" s="29" t="s">
        <v>18</v>
      </c>
      <c r="B33" s="65" t="s">
        <v>31</v>
      </c>
      <c r="C33" s="65"/>
      <c r="D33" s="65"/>
      <c r="E33" s="65"/>
      <c r="F33" s="1" t="s">
        <v>73</v>
      </c>
      <c r="G33" s="20">
        <v>23933.63</v>
      </c>
    </row>
    <row r="34" spans="1:11" ht="29.25" customHeight="1" x14ac:dyDescent="0.25">
      <c r="A34" s="6" t="s">
        <v>19</v>
      </c>
      <c r="B34" s="68" t="s">
        <v>32</v>
      </c>
      <c r="C34" s="68"/>
      <c r="D34" s="68"/>
      <c r="E34" s="68"/>
      <c r="F34" s="55" t="s">
        <v>72</v>
      </c>
      <c r="G34" s="20">
        <v>773832.5</v>
      </c>
    </row>
    <row r="35" spans="1:11" ht="15" customHeight="1" x14ac:dyDescent="0.25">
      <c r="A35" s="5" t="s">
        <v>20</v>
      </c>
      <c r="B35" s="64" t="s">
        <v>33</v>
      </c>
      <c r="C35" s="64"/>
      <c r="D35" s="64"/>
      <c r="E35" s="64"/>
      <c r="F35" s="56"/>
      <c r="G35" s="20">
        <v>40004.400000000001</v>
      </c>
    </row>
    <row r="36" spans="1:11" ht="14.25" customHeight="1" x14ac:dyDescent="0.25">
      <c r="A36" s="27" t="s">
        <v>74</v>
      </c>
      <c r="B36" s="77" t="s">
        <v>70</v>
      </c>
      <c r="C36" s="77"/>
      <c r="D36" s="77"/>
      <c r="E36" s="77"/>
      <c r="F36" s="56"/>
      <c r="G36" s="20"/>
    </row>
    <row r="37" spans="1:11" ht="12.75" customHeight="1" x14ac:dyDescent="0.25">
      <c r="A37" s="30" t="s">
        <v>75</v>
      </c>
      <c r="B37" s="78" t="s">
        <v>78</v>
      </c>
      <c r="C37" s="78"/>
      <c r="D37" s="78"/>
      <c r="E37" s="78"/>
      <c r="F37" s="56"/>
      <c r="G37" s="20">
        <v>2051.09</v>
      </c>
    </row>
    <row r="38" spans="1:11" ht="12.75" customHeight="1" x14ac:dyDescent="0.25">
      <c r="A38" s="30" t="s">
        <v>29</v>
      </c>
      <c r="B38" s="64" t="s">
        <v>79</v>
      </c>
      <c r="C38" s="64"/>
      <c r="D38" s="64"/>
      <c r="E38" s="64"/>
      <c r="F38" s="57"/>
      <c r="G38" s="20">
        <v>4787.09</v>
      </c>
    </row>
    <row r="39" spans="1:11" ht="16.5" customHeight="1" x14ac:dyDescent="0.25">
      <c r="A39" s="5" t="s">
        <v>34</v>
      </c>
      <c r="B39" s="65" t="s">
        <v>68</v>
      </c>
      <c r="C39" s="65"/>
      <c r="D39" s="65"/>
      <c r="E39" s="65"/>
      <c r="F39" s="19" t="s">
        <v>60</v>
      </c>
      <c r="G39" s="20">
        <v>6838.18</v>
      </c>
    </row>
    <row r="40" spans="1:11" ht="16.5" customHeight="1" x14ac:dyDescent="0.25">
      <c r="A40" s="5" t="s">
        <v>38</v>
      </c>
      <c r="B40" s="73" t="s">
        <v>81</v>
      </c>
      <c r="C40" s="74"/>
      <c r="D40" s="74"/>
      <c r="E40" s="75"/>
      <c r="F40" s="19" t="s">
        <v>82</v>
      </c>
      <c r="G40" s="20">
        <v>0</v>
      </c>
    </row>
    <row r="41" spans="1:11" ht="15.75" customHeight="1" x14ac:dyDescent="0.25">
      <c r="A41" s="27" t="s">
        <v>38</v>
      </c>
      <c r="B41" s="70" t="s">
        <v>69</v>
      </c>
      <c r="C41" s="71"/>
      <c r="D41" s="71"/>
      <c r="E41" s="72"/>
      <c r="F41" s="19"/>
      <c r="G41" s="20"/>
    </row>
    <row r="42" spans="1:11" ht="15.75" customHeight="1" x14ac:dyDescent="0.25">
      <c r="A42" s="27" t="s">
        <v>39</v>
      </c>
      <c r="B42" s="70" t="s">
        <v>65</v>
      </c>
      <c r="C42" s="71"/>
      <c r="D42" s="71"/>
      <c r="E42" s="72"/>
      <c r="F42" s="19"/>
      <c r="G42" s="20"/>
    </row>
    <row r="43" spans="1:11" x14ac:dyDescent="0.25">
      <c r="A43" s="5" t="s">
        <v>40</v>
      </c>
      <c r="B43" s="64" t="s">
        <v>35</v>
      </c>
      <c r="C43" s="64"/>
      <c r="D43" s="64"/>
      <c r="E43" s="64"/>
      <c r="F43" s="13" t="s">
        <v>63</v>
      </c>
      <c r="G43" s="20">
        <v>69749.8</v>
      </c>
    </row>
    <row r="44" spans="1:11" x14ac:dyDescent="0.25">
      <c r="A44" s="5" t="s">
        <v>41</v>
      </c>
      <c r="B44" s="64" t="s">
        <v>36</v>
      </c>
      <c r="C44" s="64"/>
      <c r="D44" s="64"/>
      <c r="E44" s="64"/>
      <c r="F44" s="13" t="s">
        <v>63</v>
      </c>
      <c r="G44" s="20">
        <v>119668.15</v>
      </c>
      <c r="I44" s="24"/>
      <c r="K44" s="34"/>
    </row>
    <row r="45" spans="1:11" x14ac:dyDescent="0.25">
      <c r="A45" s="27" t="s">
        <v>42</v>
      </c>
      <c r="B45" s="70" t="s">
        <v>71</v>
      </c>
      <c r="C45" s="71"/>
      <c r="D45" s="71"/>
      <c r="E45" s="72"/>
      <c r="F45" s="13"/>
      <c r="G45" s="20">
        <v>0</v>
      </c>
    </row>
    <row r="46" spans="1:11" x14ac:dyDescent="0.25">
      <c r="A46" s="5" t="s">
        <v>44</v>
      </c>
      <c r="B46" s="64" t="s">
        <v>37</v>
      </c>
      <c r="C46" s="64"/>
      <c r="D46" s="64"/>
      <c r="E46" s="64"/>
      <c r="F46" s="18" t="s">
        <v>61</v>
      </c>
      <c r="G46" s="20">
        <v>4193.42</v>
      </c>
    </row>
    <row r="47" spans="1:11" x14ac:dyDescent="0.25">
      <c r="A47" s="79" t="s">
        <v>43</v>
      </c>
      <c r="B47" s="80"/>
      <c r="C47" s="80"/>
      <c r="D47" s="80"/>
      <c r="E47" s="81"/>
      <c r="F47" s="5"/>
      <c r="G47" s="20"/>
    </row>
    <row r="48" spans="1:11" ht="12" customHeight="1" x14ac:dyDescent="0.25">
      <c r="A48" s="18" t="s">
        <v>45</v>
      </c>
      <c r="B48" s="76" t="s">
        <v>2</v>
      </c>
      <c r="C48" s="76"/>
      <c r="D48" s="76"/>
      <c r="E48" s="76"/>
      <c r="F48" s="31" t="s">
        <v>77</v>
      </c>
      <c r="G48" s="12">
        <f>D20</f>
        <v>3761.81</v>
      </c>
    </row>
    <row r="49" spans="1:7" ht="12" customHeight="1" x14ac:dyDescent="0.25">
      <c r="A49" s="18" t="s">
        <v>46</v>
      </c>
      <c r="B49" s="76" t="s">
        <v>3</v>
      </c>
      <c r="C49" s="76"/>
      <c r="D49" s="76"/>
      <c r="E49" s="76"/>
      <c r="F49" s="31" t="s">
        <v>80</v>
      </c>
      <c r="G49" s="12">
        <f>D21</f>
        <v>16953.310000000001</v>
      </c>
    </row>
    <row r="50" spans="1:7" ht="12" customHeight="1" x14ac:dyDescent="0.25">
      <c r="A50" s="18" t="s">
        <v>48</v>
      </c>
      <c r="B50" s="76" t="s">
        <v>47</v>
      </c>
      <c r="C50" s="76"/>
      <c r="D50" s="76"/>
      <c r="E50" s="76"/>
      <c r="F50" s="13" t="s">
        <v>64</v>
      </c>
      <c r="G50" s="12">
        <f>D23</f>
        <v>28891.29</v>
      </c>
    </row>
    <row r="51" spans="1:7" ht="12" customHeight="1" x14ac:dyDescent="0.25">
      <c r="A51" s="18" t="s">
        <v>49</v>
      </c>
      <c r="B51" s="76" t="s">
        <v>4</v>
      </c>
      <c r="C51" s="76"/>
      <c r="D51" s="76"/>
      <c r="E51" s="76"/>
      <c r="F51" s="31" t="s">
        <v>77</v>
      </c>
      <c r="G51" s="12">
        <f>D22</f>
        <v>5641.84</v>
      </c>
    </row>
    <row r="52" spans="1:7" ht="14.25" customHeight="1" x14ac:dyDescent="0.25">
      <c r="A52" s="5" t="s">
        <v>50</v>
      </c>
      <c r="B52" s="88" t="s">
        <v>15</v>
      </c>
      <c r="C52" s="88"/>
      <c r="D52" s="88"/>
      <c r="E52" s="88"/>
      <c r="F52" s="5"/>
      <c r="G52" s="12">
        <f>SUM(G32:G51)</f>
        <v>1135865.4100000001</v>
      </c>
    </row>
    <row r="53" spans="1:7" x14ac:dyDescent="0.25">
      <c r="A53" s="5" t="s">
        <v>66</v>
      </c>
      <c r="B53" s="79" t="s">
        <v>88</v>
      </c>
      <c r="C53" s="80"/>
      <c r="D53" s="80"/>
      <c r="E53" s="80"/>
      <c r="F53" s="81"/>
      <c r="G53" s="21">
        <f>G11+F18+F26-G52</f>
        <v>621461.55999999959</v>
      </c>
    </row>
    <row r="54" spans="1:7" ht="11.25" customHeight="1" x14ac:dyDescent="0.25"/>
    <row r="55" spans="1:7" x14ac:dyDescent="0.25">
      <c r="A55" s="86" t="s">
        <v>51</v>
      </c>
      <c r="B55" s="86"/>
      <c r="C55" s="10"/>
      <c r="D55" s="10"/>
      <c r="E55" s="10"/>
    </row>
    <row r="56" spans="1:7" x14ac:dyDescent="0.25">
      <c r="A56" s="87" t="s">
        <v>89</v>
      </c>
      <c r="B56" s="87"/>
      <c r="C56" s="87"/>
      <c r="D56" s="87"/>
      <c r="E56" s="87"/>
      <c r="G56" s="26">
        <f>G24+G25</f>
        <v>274341.72999999986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86" t="s">
        <v>52</v>
      </c>
      <c r="B58" s="86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89" t="s">
        <v>55</v>
      </c>
      <c r="C60" s="90"/>
      <c r="D60" s="90"/>
      <c r="E60" s="91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92" t="s">
        <v>56</v>
      </c>
      <c r="C61" s="93"/>
      <c r="D61" s="93"/>
      <c r="E61" s="94"/>
      <c r="F61" s="32">
        <v>1</v>
      </c>
      <c r="G61" s="33">
        <v>27318.71</v>
      </c>
    </row>
    <row r="62" spans="1:7" ht="12" customHeight="1" x14ac:dyDescent="0.25">
      <c r="A62" s="13" t="s">
        <v>18</v>
      </c>
      <c r="B62" s="92" t="s">
        <v>57</v>
      </c>
      <c r="C62" s="93"/>
      <c r="D62" s="93"/>
      <c r="E62" s="94"/>
      <c r="F62" s="32"/>
      <c r="G62" s="33"/>
    </row>
    <row r="63" spans="1:7" ht="12" customHeight="1" x14ac:dyDescent="0.25">
      <c r="A63" s="13" t="s">
        <v>19</v>
      </c>
      <c r="B63" s="92" t="s">
        <v>58</v>
      </c>
      <c r="C63" s="93"/>
      <c r="D63" s="93"/>
      <c r="E63" s="94"/>
      <c r="F63" s="32">
        <v>5</v>
      </c>
      <c r="G63" s="33">
        <v>136520.38</v>
      </c>
    </row>
  </sheetData>
  <mergeCells count="52"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3" sqref="D1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5" t="s">
        <v>90</v>
      </c>
    </row>
    <row r="2" spans="1:4" ht="63.75" customHeight="1" x14ac:dyDescent="0.25">
      <c r="A2" s="95" t="s">
        <v>91</v>
      </c>
      <c r="B2" s="96"/>
      <c r="C2" s="96"/>
      <c r="D2" s="96"/>
    </row>
    <row r="3" spans="1:4" ht="15.75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15.75" x14ac:dyDescent="0.25">
      <c r="A5" s="36"/>
      <c r="B5" s="40"/>
      <c r="C5" s="36"/>
      <c r="D5" s="39"/>
    </row>
    <row r="6" spans="1:4" ht="15.75" x14ac:dyDescent="0.25">
      <c r="A6" s="36"/>
      <c r="B6" s="41" t="s">
        <v>96</v>
      </c>
      <c r="C6" s="36"/>
      <c r="D6" s="39">
        <v>1348</v>
      </c>
    </row>
    <row r="7" spans="1:4" ht="30.75" x14ac:dyDescent="0.25">
      <c r="A7" s="36"/>
      <c r="B7" s="42" t="s">
        <v>97</v>
      </c>
      <c r="C7" s="36" t="s">
        <v>98</v>
      </c>
      <c r="D7" s="39">
        <v>44924</v>
      </c>
    </row>
    <row r="8" spans="1:4" ht="15.75" x14ac:dyDescent="0.25">
      <c r="A8" s="36"/>
      <c r="B8" s="42" t="s">
        <v>99</v>
      </c>
      <c r="C8" s="36"/>
      <c r="D8" s="39">
        <v>1776</v>
      </c>
    </row>
    <row r="9" spans="1:4" ht="15.75" x14ac:dyDescent="0.25">
      <c r="A9" s="36"/>
      <c r="B9" s="42"/>
      <c r="C9" s="36"/>
      <c r="D9" s="39"/>
    </row>
    <row r="10" spans="1:4" ht="15.75" x14ac:dyDescent="0.25">
      <c r="A10" s="36">
        <v>2</v>
      </c>
      <c r="B10" s="38" t="s">
        <v>100</v>
      </c>
      <c r="C10" s="36"/>
      <c r="D10" s="39">
        <v>7129</v>
      </c>
    </row>
    <row r="11" spans="1:4" ht="15.75" x14ac:dyDescent="0.25">
      <c r="A11" s="36"/>
      <c r="B11" s="40" t="s">
        <v>101</v>
      </c>
      <c r="C11" s="36"/>
      <c r="D11" s="39"/>
    </row>
    <row r="12" spans="1:4" ht="29.25" x14ac:dyDescent="0.25">
      <c r="A12" s="36"/>
      <c r="B12" s="40" t="s">
        <v>102</v>
      </c>
      <c r="C12" s="36" t="s">
        <v>103</v>
      </c>
      <c r="D12" s="39"/>
    </row>
    <row r="13" spans="1:4" ht="43.5" x14ac:dyDescent="0.25">
      <c r="A13" s="36"/>
      <c r="B13" s="40" t="s">
        <v>104</v>
      </c>
      <c r="C13" s="36" t="s">
        <v>105</v>
      </c>
      <c r="D13" s="39"/>
    </row>
    <row r="14" spans="1:4" ht="15.75" x14ac:dyDescent="0.25">
      <c r="A14" s="36"/>
      <c r="B14" s="40"/>
      <c r="C14" s="36"/>
      <c r="D14" s="39"/>
    </row>
    <row r="15" spans="1:4" ht="15.75" x14ac:dyDescent="0.25">
      <c r="A15" s="36">
        <v>3</v>
      </c>
      <c r="B15" s="38" t="s">
        <v>106</v>
      </c>
      <c r="C15" s="36"/>
      <c r="D15" s="39"/>
    </row>
    <row r="16" spans="1:4" ht="15.75" x14ac:dyDescent="0.25">
      <c r="A16" s="36"/>
      <c r="B16" s="42" t="s">
        <v>107</v>
      </c>
      <c r="C16" s="36" t="s">
        <v>108</v>
      </c>
      <c r="D16" s="39">
        <v>1229</v>
      </c>
    </row>
    <row r="17" spans="1:4" ht="15.75" x14ac:dyDescent="0.25">
      <c r="A17" s="36"/>
      <c r="B17" s="42" t="s">
        <v>109</v>
      </c>
      <c r="C17" s="36" t="s">
        <v>110</v>
      </c>
      <c r="D17" s="39">
        <v>1657</v>
      </c>
    </row>
    <row r="18" spans="1:4" ht="15.75" x14ac:dyDescent="0.25">
      <c r="A18" s="36"/>
      <c r="B18" s="42" t="s">
        <v>111</v>
      </c>
      <c r="C18" s="36" t="s">
        <v>112</v>
      </c>
      <c r="D18" s="39">
        <v>99506</v>
      </c>
    </row>
    <row r="19" spans="1:4" ht="15.75" x14ac:dyDescent="0.25">
      <c r="A19" s="36"/>
      <c r="B19" s="42" t="s">
        <v>113</v>
      </c>
      <c r="C19" s="36" t="s">
        <v>114</v>
      </c>
      <c r="D19" s="39">
        <v>542</v>
      </c>
    </row>
    <row r="20" spans="1:4" ht="15.75" x14ac:dyDescent="0.25">
      <c r="A20" s="36"/>
      <c r="B20" s="42" t="s">
        <v>115</v>
      </c>
      <c r="C20" s="36" t="s">
        <v>103</v>
      </c>
      <c r="D20" s="39">
        <v>529</v>
      </c>
    </row>
    <row r="21" spans="1:4" ht="15.75" x14ac:dyDescent="0.25">
      <c r="A21" s="36"/>
      <c r="B21" s="42" t="s">
        <v>116</v>
      </c>
      <c r="C21" s="36" t="s">
        <v>117</v>
      </c>
      <c r="D21" s="39">
        <v>370</v>
      </c>
    </row>
    <row r="22" spans="1:4" ht="15.75" x14ac:dyDescent="0.25">
      <c r="A22" s="36"/>
      <c r="B22" s="42"/>
      <c r="C22" s="36"/>
      <c r="D22" s="39"/>
    </row>
    <row r="23" spans="1:4" ht="15.75" x14ac:dyDescent="0.25">
      <c r="A23" s="36">
        <v>4</v>
      </c>
      <c r="B23" s="38" t="s">
        <v>118</v>
      </c>
      <c r="C23" s="36"/>
      <c r="D23" s="39">
        <v>13545</v>
      </c>
    </row>
    <row r="24" spans="1:4" ht="15.75" x14ac:dyDescent="0.25">
      <c r="A24" s="36"/>
      <c r="B24" s="43" t="s">
        <v>119</v>
      </c>
      <c r="C24" s="36"/>
      <c r="D24" s="39">
        <v>1520</v>
      </c>
    </row>
    <row r="25" spans="1:4" ht="15.75" x14ac:dyDescent="0.25">
      <c r="A25" s="36"/>
      <c r="B25" s="43"/>
      <c r="C25" s="36"/>
      <c r="D25" s="39"/>
    </row>
    <row r="26" spans="1:4" ht="15.75" x14ac:dyDescent="0.25">
      <c r="A26" s="36">
        <v>5</v>
      </c>
      <c r="B26" s="38" t="s">
        <v>120</v>
      </c>
      <c r="C26" s="36"/>
      <c r="D26" s="39"/>
    </row>
    <row r="27" spans="1:4" ht="15.75" x14ac:dyDescent="0.25">
      <c r="A27" s="36"/>
      <c r="B27" s="44" t="s">
        <v>121</v>
      </c>
      <c r="C27" s="36"/>
      <c r="D27" s="39">
        <v>149964</v>
      </c>
    </row>
    <row r="28" spans="1:4" ht="30.75" x14ac:dyDescent="0.25">
      <c r="A28" s="36"/>
      <c r="B28" s="44" t="s">
        <v>122</v>
      </c>
      <c r="C28" s="36"/>
      <c r="D28" s="39">
        <v>443809</v>
      </c>
    </row>
    <row r="29" spans="1:4" ht="15.75" x14ac:dyDescent="0.25">
      <c r="A29" s="36"/>
      <c r="B29" s="44" t="s">
        <v>123</v>
      </c>
      <c r="C29" s="36" t="s">
        <v>124</v>
      </c>
      <c r="D29" s="39">
        <v>5984.5</v>
      </c>
    </row>
    <row r="30" spans="1:4" ht="15.75" x14ac:dyDescent="0.25">
      <c r="A30" s="37"/>
      <c r="B30" s="45" t="s">
        <v>9</v>
      </c>
      <c r="C30" s="36"/>
      <c r="D30" s="46">
        <f>SUM(D5:D29)</f>
        <v>773832.5</v>
      </c>
    </row>
    <row r="31" spans="1:4" ht="15.75" x14ac:dyDescent="0.25">
      <c r="A31" s="47"/>
      <c r="B31" s="47"/>
      <c r="C31" s="47"/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8"/>
      <c r="C34" s="49"/>
    </row>
    <row r="35" spans="1:4" ht="15.75" x14ac:dyDescent="0.25">
      <c r="A35" s="47"/>
      <c r="B35" s="47"/>
      <c r="C35" s="49"/>
      <c r="D35" s="50"/>
    </row>
    <row r="36" spans="1:4" x14ac:dyDescent="0.25">
      <c r="A36" s="51"/>
      <c r="B36" s="52"/>
      <c r="C36" s="53"/>
    </row>
    <row r="37" spans="1:4" x14ac:dyDescent="0.25">
      <c r="C37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2022-02-02T07:37:49Z</cp:lastPrinted>
  <dcterms:created xsi:type="dcterms:W3CDTF">2018-08-28T07:18:51Z</dcterms:created>
  <dcterms:modified xsi:type="dcterms:W3CDTF">2022-02-16T07:16:51Z</dcterms:modified>
</cp:coreProperties>
</file>