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ГИС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2" l="1"/>
  <c r="F26" i="1" l="1"/>
  <c r="E26" i="1"/>
  <c r="G26" i="1" s="1"/>
  <c r="F19" i="1" l="1"/>
  <c r="D19" i="1"/>
  <c r="G50" i="1" l="1"/>
  <c r="G51" i="1" l="1"/>
  <c r="G49" i="1"/>
  <c r="G48" i="1"/>
  <c r="G52" i="1" l="1"/>
  <c r="F18" i="1"/>
  <c r="E24" i="1"/>
  <c r="G24" i="1" s="1"/>
  <c r="E25" i="1"/>
  <c r="G25" i="1" s="1"/>
  <c r="E20" i="1"/>
  <c r="G20" i="1" s="1"/>
  <c r="E21" i="1"/>
  <c r="E22" i="1"/>
  <c r="G22" i="1" s="1"/>
  <c r="E23" i="1"/>
  <c r="G23" i="1" s="1"/>
  <c r="E19" i="1"/>
  <c r="G19" i="1" s="1"/>
  <c r="D18" i="1"/>
  <c r="D27" i="1" s="1"/>
  <c r="G53" i="1" l="1"/>
  <c r="F27" i="1"/>
  <c r="G56" i="1"/>
  <c r="E18" i="1"/>
  <c r="E27" i="1" s="1"/>
  <c r="G21" i="1"/>
  <c r="G18" i="1" s="1"/>
  <c r="G27" i="1" l="1"/>
  <c r="C18" i="1"/>
  <c r="C27" i="1" s="1"/>
</calcChain>
</file>

<file path=xl/sharedStrings.xml><?xml version="1.0" encoding="utf-8"?>
<sst xmlns="http://schemas.openxmlformats.org/spreadsheetml/2006/main" count="148" uniqueCount="130">
  <si>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</si>
  <si>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</si>
  <si>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</si>
  <si>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</si>
  <si>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</si>
  <si>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</si>
  <si>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</si>
  <si>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</si>
  <si>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</si>
  <si>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</si>
  <si>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</si>
  <si>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</si>
  <si>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</si>
  <si>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</si>
  <si>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</si>
  <si>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</si>
  <si>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</si>
  <si>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</si>
  <si>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</si>
  <si>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</si>
  <si>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</si>
  <si>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</si>
  <si>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</si>
  <si>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</si>
  <si>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</si>
  <si>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</si>
  <si>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</si>
  <si>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</si>
  <si>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</si>
  <si>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</si>
  <si>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</si>
  <si>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</si>
  <si>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</si>
  <si>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</si>
  <si>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</si>
  <si>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</si>
  <si>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</si>
  <si>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</si>
  <si>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</si>
  <si>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</si>
  <si>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</si>
  <si>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</si>
  <si>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</si>
  <si>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</si>
  <si>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</si>
  <si>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</si>
  <si>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</si>
  <si>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</si>
  <si>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</si>
  <si>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</si>
  <si>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</si>
  <si>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гр.6=гр.4-гр.5</t>
  </si>
  <si>
    <t>ОАО "Рыбинскгазсервис"</t>
  </si>
  <si>
    <t>ООО "Оферта"</t>
  </si>
  <si>
    <t>ООО"УК"Восток"</t>
  </si>
  <si>
    <t>ООО "ПЖХ "Базис"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</si>
  <si>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</si>
  <si>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</si>
  <si>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</si>
  <si>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</si>
  <si>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</si>
  <si>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</si>
  <si>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</si>
  <si>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</si>
  <si>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"Ремонтно-строительное предприятие"</t>
  </si>
  <si>
    <t>ООО "Расчетно-процессинговые системы"</t>
  </si>
  <si>
    <t>4.1.</t>
  </si>
  <si>
    <t>4.2</t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</si>
  <si>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</si>
  <si>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t>Работа с должниками</t>
  </si>
  <si>
    <t>Наименование</t>
  </si>
  <si>
    <t>Кол-во</t>
  </si>
  <si>
    <t>Сумма в руб.</t>
  </si>
  <si>
    <t>Составлены соглашения о рассрочке платежей</t>
  </si>
  <si>
    <t>Предъявлены исковые заявления о взыскании задолженности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</si>
  <si>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</si>
  <si>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</si>
  <si>
    <t>OOO"Рыбинская генерация"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</si>
  <si>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Максима Горького,70</t>
    </r>
  </si>
  <si>
    <t>6.1.</t>
  </si>
  <si>
    <t>Техническое диагностирование внутридомового газового оборудования</t>
  </si>
  <si>
    <t>ООО"Диагностика-В"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</si>
  <si>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2021 г. по 31 декабря 2021 года</t>
    </r>
  </si>
  <si>
    <t>Задолженность на 01.01.2021</t>
  </si>
  <si>
    <t>Начислено за период с 01.02.2021 г. по 31.12.2021 г.</t>
  </si>
  <si>
    <t>Оплачено за период с 01.02.2021г. по 31.12.2021 г.</t>
  </si>
  <si>
    <t>Задолженность                                                    на                                   01.01.2022 г.</t>
  </si>
  <si>
    <t>Остаток неизрасходованных средств(+);перерасход (-)  на 01.01.2022 г. по СРЖ</t>
  </si>
  <si>
    <t>Задолженность жителей по оплате коммунальных ресурсов на 01.01.2022 г.</t>
  </si>
  <si>
    <t>Прочие поступления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</si>
  <si>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</si>
  <si>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70 ул. Горького </t>
    </r>
    <r>
      <rPr>
        <sz val="12"/>
        <rFont val="Arial"/>
      </rPr>
      <t>за период январь 2021 г. - декабрь 2021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</si>
  <si>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</si>
  <si>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</si>
  <si>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</si>
  <si>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</si>
  <si>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</si>
  <si>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</si>
  <si>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109,2 м.</t>
  </si>
  <si>
    <t>смена вентилей</t>
  </si>
  <si>
    <t>30 шт.</t>
  </si>
  <si>
    <t>смена задвижек</t>
  </si>
  <si>
    <t>1 шт.</t>
  </si>
  <si>
    <t>Ремонт системы центрального отопления</t>
  </si>
  <si>
    <t>4,5 м.</t>
  </si>
  <si>
    <t>4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</si>
  <si>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</si>
  <si>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</si>
  <si>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</si>
  <si>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</si>
  <si>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</si>
  <si>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 смена ламп</t>
  </si>
  <si>
    <t>5 шт.</t>
  </si>
  <si>
    <t>смена электропроводки</t>
  </si>
  <si>
    <t>20 м.</t>
  </si>
  <si>
    <t>смена светодиодных светильников с датчиками движения</t>
  </si>
  <si>
    <t>17 шт.</t>
  </si>
  <si>
    <t>Обходы и осмотры вводных, распределительных, и этажных щитов</t>
  </si>
  <si>
    <t>26 шт.</t>
  </si>
  <si>
    <t>Общестроительные работы</t>
  </si>
  <si>
    <t>Остекление рам</t>
  </si>
  <si>
    <t>2,1 м2</t>
  </si>
  <si>
    <t>Ремонт межпанельных швов</t>
  </si>
  <si>
    <t>25,2 м.</t>
  </si>
  <si>
    <t>Проверка и прочистка вентканалов</t>
  </si>
  <si>
    <t>3 шт.</t>
  </si>
  <si>
    <t>Смена замков</t>
  </si>
  <si>
    <t>Смена проушин</t>
  </si>
  <si>
    <t>32 шт.</t>
  </si>
  <si>
    <t>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</si>
</sst>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₽&quot;"/>
    <numFmt numFmtId="165" formatCode="0.000"/>
    <numFmt numFmtId="166" formatCode="_-* #,##0.00&quot;р.&quot;_-;\-* #,##0.00&quot;р.&quot;_-;_-* &quot;-&quot;??&quot;р.&quot;_-;_-@_-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7"/>
      <color theme="0" tint="-0.499984740745262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49" fontId="14" fillId="0" borderId="1" xfId="0" applyNumberFormat="1" applyFont="1" applyBorder="1"/>
    <xf numFmtId="49" fontId="17" fillId="0" borderId="1" xfId="0" applyNumberFormat="1" applyFont="1" applyBorder="1"/>
    <xf numFmtId="165" fontId="0" fillId="0" borderId="0" xfId="0" applyNumberFormat="1"/>
    <xf numFmtId="164" fontId="18" fillId="0" borderId="0" xfId="0" applyNumberFormat="1" applyFont="1"/>
    <xf numFmtId="0" fontId="17" fillId="0" borderId="1" xfId="0" applyFont="1" applyBorder="1"/>
    <xf numFmtId="164" fontId="18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/>
    <xf numFmtId="0" fontId="20" fillId="0" borderId="1" xfId="0" applyFont="1" applyBorder="1"/>
    <xf numFmtId="0" fontId="21" fillId="0" borderId="1" xfId="0" applyFont="1" applyBorder="1"/>
    <xf numFmtId="0" fontId="22" fillId="0" borderId="1" xfId="0" applyFont="1" applyBorder="1" applyAlignment="1">
      <alignment wrapText="1"/>
    </xf>
    <xf numFmtId="0" fontId="0" fillId="0" borderId="0" xfId="0" applyAlignment="1">
      <alignment horizontal="right" vertical="top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25" fillId="0" borderId="1" xfId="0" applyFont="1" applyBorder="1" applyAlignment="1">
      <alignment horizontal="center" wrapText="1"/>
    </xf>
    <xf numFmtId="2" fontId="23" fillId="0" borderId="1" xfId="0" applyNumberFormat="1" applyFont="1" applyBorder="1"/>
    <xf numFmtId="0" fontId="23" fillId="0" borderId="1" xfId="0" applyFont="1" applyBorder="1" applyAlignment="1">
      <alignment wrapText="1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left" wrapText="1"/>
    </xf>
    <xf numFmtId="0" fontId="27" fillId="0" borderId="1" xfId="0" applyFont="1" applyBorder="1" applyAlignment="1">
      <alignment wrapText="1"/>
    </xf>
    <xf numFmtId="0" fontId="24" fillId="0" borderId="1" xfId="0" applyFont="1" applyBorder="1" applyAlignment="1">
      <alignment horizontal="center" wrapText="1"/>
    </xf>
    <xf numFmtId="0" fontId="28" fillId="0" borderId="1" xfId="0" applyFont="1" applyFill="1" applyBorder="1" applyAlignment="1">
      <alignment wrapText="1"/>
    </xf>
    <xf numFmtId="166" fontId="24" fillId="0" borderId="1" xfId="0" applyNumberFormat="1" applyFont="1" applyBorder="1"/>
    <xf numFmtId="0" fontId="23" fillId="0" borderId="0" xfId="0" applyFont="1"/>
    <xf numFmtId="0" fontId="23" fillId="0" borderId="0" xfId="0" applyFont="1" applyAlignment="1">
      <alignment vertical="center" wrapText="1"/>
    </xf>
    <xf numFmtId="0" fontId="29" fillId="0" borderId="0" xfId="0" applyFont="1"/>
    <xf numFmtId="0" fontId="0" fillId="0" borderId="0" xfId="0" applyAlignment="1">
      <alignment horizontal="center"/>
    </xf>
    <xf numFmtId="0" fontId="23" fillId="0" borderId="0" xfId="0" applyFont="1" applyAlignment="1">
      <alignment horizontal="justify" vertical="center" wrapText="1"/>
    </xf>
    <xf numFmtId="0" fontId="23" fillId="0" borderId="0" xfId="0" applyFont="1" applyAlignment="1">
      <alignment horizontal="left" vertical="center" wrapText="1"/>
    </xf>
    <xf numFmtId="0" fontId="29" fillId="0" borderId="0" xfId="0" applyFont="1" applyAlignment="1">
      <alignment horizontal="justify" vertical="center" wrapText="1"/>
    </xf>
    <xf numFmtId="0" fontId="30" fillId="0" borderId="0" xfId="0" applyFont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2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3"/>
  <sheetViews>
    <sheetView tabSelected="1" workbookViewId="0">
      <pane xSplit="6" ySplit="14" topLeftCell="G63" activePane="bottomRight" state="frozen"/>
      <selection pane="topRight" activeCell="G1" sqref="G1"/>
      <selection pane="bottomLeft" activeCell="A14" sqref="A14"/>
      <selection pane="bottomRight" activeCell="A66" sqref="A66:G74"/>
    </sheetView>
  </sheetViews>
  <sheetFormatPr defaultRowHeight="15" x14ac:dyDescent="0.25"/>
  <cols>
    <col min="1" max="1" width="4.42578125" customWidth="1"/>
    <col min="2" max="2" width="21.28515625" customWidth="1"/>
    <col min="3" max="3" width="11.28515625" customWidth="1"/>
    <col min="4" max="4" width="15.5703125" customWidth="1"/>
    <col min="5" max="5" width="18" customWidth="1"/>
    <col min="6" max="6" width="15.5703125" customWidth="1"/>
    <col min="7" max="7" width="12.7109375" customWidth="1"/>
    <col min="8" max="8" width="9" customWidth="1"/>
    <col min="9" max="10" width="9.42578125" customWidth="1"/>
    <col min="11" max="11" width="9.5703125" bestFit="1" customWidth="1"/>
  </cols>
  <sheetData>
    <row r="2" spans="1:7" x14ac:dyDescent="0.25">
      <c r="A2" s="72" t="s">
        <v>21</v>
      </c>
      <c r="B2" s="72"/>
      <c r="C2" s="72"/>
      <c r="D2" s="72"/>
      <c r="E2" s="72"/>
      <c r="F2" s="72"/>
      <c r="G2" s="72"/>
    </row>
    <row r="3" spans="1:7" ht="15.75" thickBot="1" x14ac:dyDescent="0.3">
      <c r="A3" s="94" t="s">
        <v>22</v>
      </c>
      <c r="B3" s="94"/>
      <c r="C3" s="94"/>
      <c r="D3" s="94"/>
      <c r="E3" s="94"/>
      <c r="F3" s="94"/>
      <c r="G3" s="94"/>
    </row>
    <row r="4" spans="1:7" ht="8.25" customHeight="1" x14ac:dyDescent="0.25"/>
    <row r="5" spans="1:7" x14ac:dyDescent="0.25">
      <c r="A5" s="72" t="s">
        <v>23</v>
      </c>
      <c r="B5" s="72"/>
      <c r="C5" s="72"/>
      <c r="D5" s="72"/>
      <c r="E5" s="72"/>
      <c r="F5" s="72"/>
      <c r="G5" s="72"/>
    </row>
    <row r="6" spans="1:7" ht="13.5" customHeight="1" x14ac:dyDescent="0.25">
      <c r="A6" s="73" t="s">
        <v>24</v>
      </c>
      <c r="B6" s="73"/>
      <c r="C6" s="73"/>
      <c r="D6" s="73"/>
      <c r="E6" s="73"/>
      <c r="F6" s="73"/>
      <c r="G6" s="73"/>
    </row>
    <row r="7" spans="1:7" ht="15" customHeight="1" x14ac:dyDescent="0.25">
      <c r="A7" s="74" t="s">
        <v>82</v>
      </c>
      <c r="B7" s="74"/>
      <c r="C7" s="74"/>
      <c r="D7" s="74"/>
      <c r="E7" s="74"/>
      <c r="F7" s="74"/>
      <c r="G7" s="74"/>
    </row>
    <row r="8" spans="1:7" ht="15.75" x14ac:dyDescent="0.25">
      <c r="A8" s="73" t="s">
        <v>78</v>
      </c>
      <c r="B8" s="73"/>
      <c r="C8" s="73"/>
      <c r="D8" s="73"/>
      <c r="E8" s="73"/>
      <c r="F8" s="73"/>
      <c r="G8" s="73"/>
    </row>
    <row r="9" spans="1:7" ht="9.75" customHeight="1" x14ac:dyDescent="0.25"/>
    <row r="10" spans="1:7" x14ac:dyDescent="0.25">
      <c r="A10" s="76" t="s">
        <v>26</v>
      </c>
      <c r="B10" s="76"/>
      <c r="C10" s="76"/>
      <c r="D10" s="76"/>
      <c r="E10" s="76"/>
    </row>
    <row r="11" spans="1:7" x14ac:dyDescent="0.25">
      <c r="A11" s="76" t="s">
        <v>27</v>
      </c>
      <c r="B11" s="76"/>
      <c r="C11" s="76"/>
      <c r="D11" s="76"/>
      <c r="E11" s="76"/>
      <c r="G11" s="30">
        <v>-139281.09</v>
      </c>
    </row>
    <row r="12" spans="1:7" ht="11.25" customHeight="1" x14ac:dyDescent="0.25"/>
    <row r="13" spans="1:7" x14ac:dyDescent="0.25">
      <c r="A13" s="75" t="s">
        <v>25</v>
      </c>
      <c r="B13" s="75"/>
      <c r="C13" s="75"/>
      <c r="D13" s="75"/>
      <c r="E13" s="75"/>
    </row>
    <row r="15" spans="1:7" ht="36" x14ac:dyDescent="0.25">
      <c r="A15" s="97" t="s">
        <v>0</v>
      </c>
      <c r="B15" s="97"/>
      <c r="C15" s="13" t="s">
        <v>83</v>
      </c>
      <c r="D15" s="1" t="s">
        <v>84</v>
      </c>
      <c r="E15" s="4" t="s">
        <v>14</v>
      </c>
      <c r="F15" s="1" t="s">
        <v>85</v>
      </c>
      <c r="G15" s="16" t="s">
        <v>86</v>
      </c>
    </row>
    <row r="16" spans="1:7" x14ac:dyDescent="0.25">
      <c r="A16" s="97"/>
      <c r="B16" s="97"/>
      <c r="C16" s="14" t="s">
        <v>13</v>
      </c>
      <c r="D16" s="9" t="s">
        <v>13</v>
      </c>
      <c r="E16" s="9" t="s">
        <v>13</v>
      </c>
      <c r="F16" s="9" t="s">
        <v>13</v>
      </c>
      <c r="G16" s="14" t="s">
        <v>13</v>
      </c>
    </row>
    <row r="17" spans="1:10" x14ac:dyDescent="0.25">
      <c r="A17" s="98">
        <v>1</v>
      </c>
      <c r="B17" s="98"/>
      <c r="C17" s="14">
        <v>2</v>
      </c>
      <c r="D17" s="9">
        <v>3</v>
      </c>
      <c r="E17" s="9" t="s">
        <v>12</v>
      </c>
      <c r="F17" s="9">
        <v>5</v>
      </c>
      <c r="G17" s="14" t="s">
        <v>51</v>
      </c>
    </row>
    <row r="18" spans="1:10" ht="53.25" customHeight="1" x14ac:dyDescent="0.25">
      <c r="A18" s="99" t="s">
        <v>59</v>
      </c>
      <c r="B18" s="99"/>
      <c r="C18" s="15">
        <f>C19+C20+C21+C22+C23</f>
        <v>90990.260000000009</v>
      </c>
      <c r="D18" s="11">
        <f>D19+D20+D21+D22+D23</f>
        <v>799253.16</v>
      </c>
      <c r="E18" s="11">
        <f>E19+E20+E21+E22+E23</f>
        <v>890243.41999999993</v>
      </c>
      <c r="F18" s="11">
        <f>F19+F20+F21+F22+F23</f>
        <v>795726.62</v>
      </c>
      <c r="G18" s="15">
        <f>G19+G20+G21+G22+G23</f>
        <v>94516.800000000003</v>
      </c>
      <c r="H18" s="22"/>
    </row>
    <row r="19" spans="1:10" ht="11.25" customHeight="1" x14ac:dyDescent="0.25">
      <c r="A19" s="85" t="s">
        <v>1</v>
      </c>
      <c r="B19" s="85"/>
      <c r="C19" s="15">
        <v>83965.61</v>
      </c>
      <c r="D19" s="11">
        <f>799253.16-D20-D21-D22-D23-D24-D25</f>
        <v>736512.96</v>
      </c>
      <c r="E19" s="11">
        <f>C19+D19</f>
        <v>820478.57</v>
      </c>
      <c r="F19" s="11">
        <f>795726.62-F20-F21-F22-F23-F24-F25</f>
        <v>733456.58</v>
      </c>
      <c r="G19" s="15">
        <f>E19-F19</f>
        <v>87021.989999999991</v>
      </c>
      <c r="H19" s="22"/>
    </row>
    <row r="20" spans="1:10" ht="12" customHeight="1" x14ac:dyDescent="0.25">
      <c r="A20" s="85" t="s">
        <v>2</v>
      </c>
      <c r="B20" s="85"/>
      <c r="C20" s="15">
        <v>1290.08</v>
      </c>
      <c r="D20" s="11">
        <v>11541.06</v>
      </c>
      <c r="E20" s="11">
        <f t="shared" ref="E20:E26" si="0">C20+D20</f>
        <v>12831.14</v>
      </c>
      <c r="F20" s="11">
        <v>11451.26</v>
      </c>
      <c r="G20" s="15">
        <f t="shared" ref="G20:G23" si="1">E20-F20</f>
        <v>1379.8799999999992</v>
      </c>
      <c r="H20" s="25"/>
      <c r="I20" s="25"/>
      <c r="J20" s="25"/>
    </row>
    <row r="21" spans="1:10" ht="12" customHeight="1" x14ac:dyDescent="0.25">
      <c r="A21" s="85" t="s">
        <v>3</v>
      </c>
      <c r="B21" s="85"/>
      <c r="C21" s="15">
        <v>0</v>
      </c>
      <c r="D21" s="11">
        <v>0</v>
      </c>
      <c r="E21" s="11">
        <f t="shared" si="0"/>
        <v>0</v>
      </c>
      <c r="F21" s="11">
        <v>0</v>
      </c>
      <c r="G21" s="15">
        <f t="shared" si="1"/>
        <v>0</v>
      </c>
    </row>
    <row r="22" spans="1:10" ht="10.5" customHeight="1" x14ac:dyDescent="0.25">
      <c r="A22" s="85" t="s">
        <v>4</v>
      </c>
      <c r="B22" s="85"/>
      <c r="C22" s="15">
        <v>954.71</v>
      </c>
      <c r="D22" s="11">
        <v>8393.2800000000007</v>
      </c>
      <c r="E22" s="11">
        <f t="shared" si="0"/>
        <v>9347.9900000000016</v>
      </c>
      <c r="F22" s="11">
        <v>8357.11</v>
      </c>
      <c r="G22" s="15">
        <f t="shared" si="1"/>
        <v>990.88000000000102</v>
      </c>
    </row>
    <row r="23" spans="1:10" ht="12" customHeight="1" x14ac:dyDescent="0.25">
      <c r="A23" s="85" t="s">
        <v>5</v>
      </c>
      <c r="B23" s="85"/>
      <c r="C23" s="15">
        <v>4779.8599999999997</v>
      </c>
      <c r="D23" s="11">
        <v>42805.86</v>
      </c>
      <c r="E23" s="11">
        <f t="shared" si="0"/>
        <v>47585.72</v>
      </c>
      <c r="F23" s="11">
        <v>42461.67</v>
      </c>
      <c r="G23" s="15">
        <f t="shared" si="1"/>
        <v>5124.0500000000029</v>
      </c>
    </row>
    <row r="24" spans="1:10" ht="11.25" customHeight="1" x14ac:dyDescent="0.25">
      <c r="A24" s="86" t="s">
        <v>6</v>
      </c>
      <c r="B24" s="86"/>
      <c r="C24" s="15">
        <v>0</v>
      </c>
      <c r="D24" s="11">
        <v>0</v>
      </c>
      <c r="E24" s="11">
        <f t="shared" si="0"/>
        <v>0</v>
      </c>
      <c r="F24" s="11">
        <v>0</v>
      </c>
      <c r="G24" s="15">
        <f>E24-F24</f>
        <v>0</v>
      </c>
    </row>
    <row r="25" spans="1:10" ht="10.5" customHeight="1" x14ac:dyDescent="0.25">
      <c r="A25" s="86" t="s">
        <v>7</v>
      </c>
      <c r="B25" s="86"/>
      <c r="C25" s="15">
        <v>0</v>
      </c>
      <c r="D25" s="11">
        <v>0</v>
      </c>
      <c r="E25" s="11">
        <f t="shared" si="0"/>
        <v>0</v>
      </c>
      <c r="F25" s="11">
        <v>0</v>
      </c>
      <c r="G25" s="15">
        <f t="shared" ref="G25:G26" si="2">E25-F25</f>
        <v>0</v>
      </c>
    </row>
    <row r="26" spans="1:10" ht="12.75" customHeight="1" x14ac:dyDescent="0.25">
      <c r="A26" s="86" t="s">
        <v>89</v>
      </c>
      <c r="B26" s="86"/>
      <c r="C26" s="15">
        <v>0</v>
      </c>
      <c r="D26" s="11">
        <v>2558.04</v>
      </c>
      <c r="E26" s="11">
        <f t="shared" si="0"/>
        <v>2558.04</v>
      </c>
      <c r="F26" s="11">
        <f>D26</f>
        <v>2558.04</v>
      </c>
      <c r="G26" s="15">
        <f t="shared" si="2"/>
        <v>0</v>
      </c>
    </row>
    <row r="27" spans="1:10" x14ac:dyDescent="0.25">
      <c r="A27" s="95" t="s">
        <v>8</v>
      </c>
      <c r="B27" s="95"/>
      <c r="C27" s="15">
        <f>C18++C24+C25+C26</f>
        <v>90990.260000000009</v>
      </c>
      <c r="D27" s="11">
        <f>D18+D24+D25+D26</f>
        <v>801811.20000000007</v>
      </c>
      <c r="E27" s="11">
        <f>E18+E24+E25+E26</f>
        <v>892801.46</v>
      </c>
      <c r="F27" s="11">
        <f>F18+F24+F25+F26</f>
        <v>798284.66</v>
      </c>
      <c r="G27" s="15">
        <f>G18+G24+G25+G26</f>
        <v>94516.800000000003</v>
      </c>
    </row>
    <row r="28" spans="1:10" ht="9" customHeight="1" x14ac:dyDescent="0.25"/>
    <row r="29" spans="1:10" x14ac:dyDescent="0.25">
      <c r="A29" s="7" t="s">
        <v>20</v>
      </c>
      <c r="B29" s="7"/>
      <c r="C29" s="7"/>
      <c r="D29" s="7"/>
      <c r="E29" s="8"/>
    </row>
    <row r="30" spans="1:10" ht="12" customHeight="1" x14ac:dyDescent="0.25"/>
    <row r="31" spans="1:10" ht="39" x14ac:dyDescent="0.25">
      <c r="A31" s="20" t="s">
        <v>9</v>
      </c>
      <c r="B31" s="96" t="s">
        <v>10</v>
      </c>
      <c r="C31" s="96"/>
      <c r="D31" s="96"/>
      <c r="E31" s="96"/>
      <c r="F31" s="2" t="s">
        <v>11</v>
      </c>
      <c r="G31" s="3" t="s">
        <v>15</v>
      </c>
    </row>
    <row r="32" spans="1:10" x14ac:dyDescent="0.25">
      <c r="A32" s="5" t="s">
        <v>16</v>
      </c>
      <c r="B32" s="77" t="s">
        <v>29</v>
      </c>
      <c r="C32" s="77"/>
      <c r="D32" s="77"/>
      <c r="E32" s="77"/>
      <c r="F32" s="12" t="s">
        <v>54</v>
      </c>
      <c r="G32" s="19">
        <v>43645.32</v>
      </c>
    </row>
    <row r="33" spans="1:11" ht="34.5" x14ac:dyDescent="0.25">
      <c r="A33" s="26" t="s">
        <v>17</v>
      </c>
      <c r="B33" s="87" t="s">
        <v>30</v>
      </c>
      <c r="C33" s="87"/>
      <c r="D33" s="87"/>
      <c r="E33" s="87"/>
      <c r="F33" s="1" t="s">
        <v>65</v>
      </c>
      <c r="G33" s="19">
        <v>29376.48</v>
      </c>
    </row>
    <row r="34" spans="1:11" ht="29.25" customHeight="1" x14ac:dyDescent="0.25">
      <c r="A34" s="6" t="s">
        <v>18</v>
      </c>
      <c r="B34" s="84" t="s">
        <v>31</v>
      </c>
      <c r="C34" s="84"/>
      <c r="D34" s="84"/>
      <c r="E34" s="84"/>
      <c r="F34" s="91" t="s">
        <v>64</v>
      </c>
      <c r="G34" s="19">
        <v>459272</v>
      </c>
    </row>
    <row r="35" spans="1:11" ht="15" customHeight="1" x14ac:dyDescent="0.25">
      <c r="A35" s="5" t="s">
        <v>19</v>
      </c>
      <c r="B35" s="77" t="s">
        <v>32</v>
      </c>
      <c r="C35" s="77"/>
      <c r="D35" s="77"/>
      <c r="E35" s="77"/>
      <c r="F35" s="92"/>
      <c r="G35" s="19">
        <v>49101.48</v>
      </c>
      <c r="K35" s="29"/>
    </row>
    <row r="36" spans="1:11" ht="14.25" customHeight="1" x14ac:dyDescent="0.25">
      <c r="A36" s="31" t="s">
        <v>66</v>
      </c>
      <c r="B36" s="79" t="s">
        <v>68</v>
      </c>
      <c r="C36" s="79"/>
      <c r="D36" s="79"/>
      <c r="E36" s="79"/>
      <c r="F36" s="92"/>
      <c r="G36" s="19">
        <v>19304.28</v>
      </c>
    </row>
    <row r="37" spans="1:11" ht="12.75" customHeight="1" x14ac:dyDescent="0.25">
      <c r="A37" s="27" t="s">
        <v>67</v>
      </c>
      <c r="B37" s="80" t="s">
        <v>62</v>
      </c>
      <c r="C37" s="80"/>
      <c r="D37" s="80"/>
      <c r="E37" s="80"/>
      <c r="F37" s="92"/>
      <c r="G37" s="19">
        <v>0</v>
      </c>
    </row>
    <row r="38" spans="1:11" ht="12.75" customHeight="1" x14ac:dyDescent="0.25">
      <c r="A38" s="28" t="s">
        <v>28</v>
      </c>
      <c r="B38" s="77" t="s">
        <v>75</v>
      </c>
      <c r="C38" s="77"/>
      <c r="D38" s="77"/>
      <c r="E38" s="77"/>
      <c r="F38" s="93"/>
      <c r="G38" s="19">
        <v>5875.56</v>
      </c>
    </row>
    <row r="39" spans="1:11" ht="16.5" customHeight="1" x14ac:dyDescent="0.25">
      <c r="A39" s="5" t="s">
        <v>33</v>
      </c>
      <c r="B39" s="87" t="s">
        <v>60</v>
      </c>
      <c r="C39" s="87"/>
      <c r="D39" s="87"/>
      <c r="E39" s="87"/>
      <c r="F39" s="18" t="s">
        <v>52</v>
      </c>
      <c r="G39" s="19">
        <v>8393.2800000000007</v>
      </c>
      <c r="K39" s="21"/>
    </row>
    <row r="40" spans="1:11" ht="16.5" customHeight="1" x14ac:dyDescent="0.25">
      <c r="A40" s="38" t="s">
        <v>79</v>
      </c>
      <c r="B40" s="88" t="s">
        <v>80</v>
      </c>
      <c r="C40" s="89"/>
      <c r="D40" s="89"/>
      <c r="E40" s="90"/>
      <c r="F40" s="39" t="s">
        <v>81</v>
      </c>
      <c r="G40" s="19"/>
      <c r="K40" s="21"/>
    </row>
    <row r="41" spans="1:11" ht="15.75" customHeight="1" x14ac:dyDescent="0.25">
      <c r="A41" s="24" t="s">
        <v>37</v>
      </c>
      <c r="B41" s="81" t="s">
        <v>61</v>
      </c>
      <c r="C41" s="82"/>
      <c r="D41" s="82"/>
      <c r="E41" s="83"/>
      <c r="F41" s="18"/>
      <c r="G41" s="19">
        <v>0</v>
      </c>
    </row>
    <row r="42" spans="1:11" ht="15.75" customHeight="1" x14ac:dyDescent="0.25">
      <c r="A42" s="24" t="s">
        <v>38</v>
      </c>
      <c r="B42" s="81" t="s">
        <v>57</v>
      </c>
      <c r="C42" s="82"/>
      <c r="D42" s="82"/>
      <c r="E42" s="83"/>
      <c r="F42" s="18"/>
      <c r="G42" s="19">
        <v>0</v>
      </c>
    </row>
    <row r="43" spans="1:11" x14ac:dyDescent="0.25">
      <c r="A43" s="5" t="s">
        <v>39</v>
      </c>
      <c r="B43" s="77" t="s">
        <v>34</v>
      </c>
      <c r="C43" s="77"/>
      <c r="D43" s="77"/>
      <c r="E43" s="77"/>
      <c r="F43" s="12" t="s">
        <v>55</v>
      </c>
      <c r="G43" s="19">
        <v>85611.72</v>
      </c>
    </row>
    <row r="44" spans="1:11" x14ac:dyDescent="0.25">
      <c r="A44" s="5" t="s">
        <v>40</v>
      </c>
      <c r="B44" s="77" t="s">
        <v>35</v>
      </c>
      <c r="C44" s="77"/>
      <c r="D44" s="77"/>
      <c r="E44" s="77"/>
      <c r="F44" s="12" t="s">
        <v>55</v>
      </c>
      <c r="G44" s="19">
        <v>146882.4</v>
      </c>
      <c r="I44" s="21"/>
      <c r="K44" s="36"/>
    </row>
    <row r="45" spans="1:11" x14ac:dyDescent="0.25">
      <c r="A45" s="24" t="s">
        <v>41</v>
      </c>
      <c r="B45" s="81" t="s">
        <v>63</v>
      </c>
      <c r="C45" s="82"/>
      <c r="D45" s="82"/>
      <c r="E45" s="83"/>
      <c r="F45" s="12"/>
      <c r="G45" s="19"/>
    </row>
    <row r="46" spans="1:11" x14ac:dyDescent="0.25">
      <c r="A46" s="5" t="s">
        <v>43</v>
      </c>
      <c r="B46" s="77" t="s">
        <v>36</v>
      </c>
      <c r="C46" s="77"/>
      <c r="D46" s="77"/>
      <c r="E46" s="77"/>
      <c r="F46" s="17" t="s">
        <v>53</v>
      </c>
      <c r="G46" s="19">
        <v>2938.44</v>
      </c>
    </row>
    <row r="47" spans="1:11" x14ac:dyDescent="0.25">
      <c r="A47" s="63" t="s">
        <v>42</v>
      </c>
      <c r="B47" s="64"/>
      <c r="C47" s="64"/>
      <c r="D47" s="64"/>
      <c r="E47" s="65"/>
      <c r="F47" s="5"/>
      <c r="G47" s="19"/>
    </row>
    <row r="48" spans="1:11" ht="12" customHeight="1" x14ac:dyDescent="0.25">
      <c r="A48" s="17" t="s">
        <v>44</v>
      </c>
      <c r="B48" s="78" t="s">
        <v>2</v>
      </c>
      <c r="C48" s="78"/>
      <c r="D48" s="78"/>
      <c r="E48" s="78"/>
      <c r="F48" s="37" t="s">
        <v>76</v>
      </c>
      <c r="G48" s="11">
        <f>D20</f>
        <v>11541.06</v>
      </c>
    </row>
    <row r="49" spans="1:7" ht="12" customHeight="1" x14ac:dyDescent="0.25">
      <c r="A49" s="17" t="s">
        <v>45</v>
      </c>
      <c r="B49" s="78" t="s">
        <v>3</v>
      </c>
      <c r="C49" s="78"/>
      <c r="D49" s="78"/>
      <c r="E49" s="78"/>
      <c r="F49" s="37" t="s">
        <v>77</v>
      </c>
      <c r="G49" s="11">
        <f>D21</f>
        <v>0</v>
      </c>
    </row>
    <row r="50" spans="1:7" ht="12" customHeight="1" x14ac:dyDescent="0.25">
      <c r="A50" s="17" t="s">
        <v>47</v>
      </c>
      <c r="B50" s="78" t="s">
        <v>46</v>
      </c>
      <c r="C50" s="78"/>
      <c r="D50" s="78"/>
      <c r="E50" s="78"/>
      <c r="F50" s="12" t="s">
        <v>56</v>
      </c>
      <c r="G50" s="11">
        <f>D23</f>
        <v>42805.86</v>
      </c>
    </row>
    <row r="51" spans="1:7" ht="12" customHeight="1" x14ac:dyDescent="0.25">
      <c r="A51" s="17" t="s">
        <v>48</v>
      </c>
      <c r="B51" s="78" t="s">
        <v>4</v>
      </c>
      <c r="C51" s="78"/>
      <c r="D51" s="78"/>
      <c r="E51" s="78"/>
      <c r="F51" s="37" t="s">
        <v>77</v>
      </c>
      <c r="G51" s="11">
        <f>D22</f>
        <v>8393.2800000000007</v>
      </c>
    </row>
    <row r="52" spans="1:7" ht="14.25" customHeight="1" x14ac:dyDescent="0.25">
      <c r="A52" s="5" t="s">
        <v>49</v>
      </c>
      <c r="B52" s="71" t="s">
        <v>14</v>
      </c>
      <c r="C52" s="71"/>
      <c r="D52" s="71"/>
      <c r="E52" s="71"/>
      <c r="F52" s="5"/>
      <c r="G52" s="11">
        <f>SUM(G32:G51)</f>
        <v>913141.16000000015</v>
      </c>
    </row>
    <row r="53" spans="1:7" x14ac:dyDescent="0.25">
      <c r="A53" s="5" t="s">
        <v>58</v>
      </c>
      <c r="B53" s="63" t="s">
        <v>87</v>
      </c>
      <c r="C53" s="64"/>
      <c r="D53" s="64"/>
      <c r="E53" s="64"/>
      <c r="F53" s="65"/>
      <c r="G53" s="32">
        <f>G11+F18+F26-G52</f>
        <v>-254137.59000000008</v>
      </c>
    </row>
    <row r="54" spans="1:7" ht="11.25" customHeight="1" x14ac:dyDescent="0.25"/>
    <row r="55" spans="1:7" x14ac:dyDescent="0.25">
      <c r="A55" s="66" t="s">
        <v>50</v>
      </c>
      <c r="B55" s="66"/>
      <c r="C55" s="10"/>
      <c r="D55" s="10"/>
      <c r="E55" s="10"/>
    </row>
    <row r="56" spans="1:7" x14ac:dyDescent="0.25">
      <c r="A56" s="67" t="s">
        <v>88</v>
      </c>
      <c r="B56" s="67"/>
      <c r="C56" s="67"/>
      <c r="D56" s="67"/>
      <c r="E56" s="67"/>
      <c r="G56" s="23">
        <f>G24+G25</f>
        <v>0</v>
      </c>
    </row>
    <row r="57" spans="1:7" ht="11.25" customHeight="1" x14ac:dyDescent="0.25">
      <c r="A57" s="10"/>
      <c r="B57" s="10"/>
      <c r="C57" s="10"/>
      <c r="D57" s="10"/>
      <c r="E57" s="10"/>
    </row>
    <row r="58" spans="1:7" ht="11.25" customHeight="1" x14ac:dyDescent="0.25">
      <c r="A58" s="10"/>
      <c r="B58" s="10"/>
      <c r="C58" s="10"/>
      <c r="D58" s="10"/>
      <c r="E58" s="10"/>
    </row>
    <row r="59" spans="1:7" ht="11.25" customHeight="1" x14ac:dyDescent="0.25">
      <c r="A59" s="66" t="s">
        <v>69</v>
      </c>
      <c r="B59" s="66"/>
      <c r="C59" s="10"/>
      <c r="D59" s="10"/>
      <c r="E59" s="10"/>
    </row>
    <row r="60" spans="1:7" ht="11.25" customHeight="1" x14ac:dyDescent="0.25"/>
    <row r="61" spans="1:7" ht="11.25" customHeight="1" x14ac:dyDescent="0.25">
      <c r="A61" s="12" t="s">
        <v>9</v>
      </c>
      <c r="B61" s="68" t="s">
        <v>70</v>
      </c>
      <c r="C61" s="69"/>
      <c r="D61" s="69"/>
      <c r="E61" s="70"/>
      <c r="F61" s="33" t="s">
        <v>71</v>
      </c>
      <c r="G61" s="5" t="s">
        <v>72</v>
      </c>
    </row>
    <row r="62" spans="1:7" ht="13.5" customHeight="1" x14ac:dyDescent="0.25">
      <c r="A62" s="12" t="s">
        <v>16</v>
      </c>
      <c r="B62" s="60" t="s">
        <v>73</v>
      </c>
      <c r="C62" s="61"/>
      <c r="D62" s="61"/>
      <c r="E62" s="62"/>
      <c r="F62" s="34"/>
      <c r="G62" s="35"/>
    </row>
    <row r="63" spans="1:7" x14ac:dyDescent="0.25">
      <c r="A63" s="12" t="s">
        <v>17</v>
      </c>
      <c r="B63" s="60" t="s">
        <v>74</v>
      </c>
      <c r="C63" s="61"/>
      <c r="D63" s="61"/>
      <c r="E63" s="62"/>
      <c r="F63" s="34">
        <v>2</v>
      </c>
      <c r="G63" s="35">
        <v>11558.22</v>
      </c>
    </row>
  </sheetData>
  <mergeCells count="51">
    <mergeCell ref="F34:F38"/>
    <mergeCell ref="A2:G2"/>
    <mergeCell ref="A3:G3"/>
    <mergeCell ref="A21:B21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  <mergeCell ref="B34:E34"/>
    <mergeCell ref="A23:B23"/>
    <mergeCell ref="B51:E51"/>
    <mergeCell ref="A24:B24"/>
    <mergeCell ref="A25:B25"/>
    <mergeCell ref="A26:B26"/>
    <mergeCell ref="B44:E44"/>
    <mergeCell ref="B41:E41"/>
    <mergeCell ref="B42:E42"/>
    <mergeCell ref="B35:E35"/>
    <mergeCell ref="B38:E38"/>
    <mergeCell ref="B39:E39"/>
    <mergeCell ref="B43:E43"/>
    <mergeCell ref="B40:E40"/>
    <mergeCell ref="B52:E52"/>
    <mergeCell ref="A5:G5"/>
    <mergeCell ref="A6:G6"/>
    <mergeCell ref="A7:G7"/>
    <mergeCell ref="A8:G8"/>
    <mergeCell ref="A13:E13"/>
    <mergeCell ref="A10:E10"/>
    <mergeCell ref="A11:E11"/>
    <mergeCell ref="B46:E46"/>
    <mergeCell ref="B48:E48"/>
    <mergeCell ref="B36:E36"/>
    <mergeCell ref="B37:E37"/>
    <mergeCell ref="A47:E47"/>
    <mergeCell ref="B45:E45"/>
    <mergeCell ref="B49:E49"/>
    <mergeCell ref="B50:E50"/>
    <mergeCell ref="B62:E62"/>
    <mergeCell ref="B63:E63"/>
    <mergeCell ref="B53:F53"/>
    <mergeCell ref="A55:B55"/>
    <mergeCell ref="A56:E56"/>
    <mergeCell ref="A59:B59"/>
    <mergeCell ref="B61:E61"/>
  </mergeCells>
  <pageMargins left="0.23622047244094491" right="0.19685039370078741" top="0.78740157480314965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B5" sqref="B5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x14ac:dyDescent="0.25">
      <c r="D1" s="40" t="s">
        <v>90</v>
      </c>
    </row>
    <row r="2" spans="1:4" ht="64.5" customHeight="1" x14ac:dyDescent="0.25">
      <c r="A2" s="100" t="s">
        <v>91</v>
      </c>
      <c r="B2" s="101"/>
      <c r="C2" s="101"/>
      <c r="D2" s="101"/>
    </row>
    <row r="3" spans="1:4" ht="15.75" x14ac:dyDescent="0.25">
      <c r="A3" s="41" t="s">
        <v>9</v>
      </c>
      <c r="B3" s="41" t="s">
        <v>92</v>
      </c>
      <c r="C3" s="41" t="s">
        <v>93</v>
      </c>
      <c r="D3" s="42" t="s">
        <v>94</v>
      </c>
    </row>
    <row r="4" spans="1:4" ht="15.75" x14ac:dyDescent="0.25">
      <c r="A4" s="41">
        <v>1</v>
      </c>
      <c r="B4" s="43" t="s">
        <v>95</v>
      </c>
      <c r="C4" s="42"/>
      <c r="D4" s="44"/>
    </row>
    <row r="5" spans="1:4" ht="15.75" x14ac:dyDescent="0.25">
      <c r="A5" s="41"/>
      <c r="B5" s="45" t="s">
        <v>96</v>
      </c>
      <c r="C5" s="41"/>
      <c r="D5" s="44">
        <v>305278</v>
      </c>
    </row>
    <row r="6" spans="1:4" ht="29.25" x14ac:dyDescent="0.25">
      <c r="A6" s="41"/>
      <c r="B6" s="46" t="s">
        <v>97</v>
      </c>
      <c r="C6" s="41" t="s">
        <v>98</v>
      </c>
      <c r="D6" s="44"/>
    </row>
    <row r="7" spans="1:4" ht="15.75" x14ac:dyDescent="0.25">
      <c r="A7" s="41"/>
      <c r="B7" s="46" t="s">
        <v>99</v>
      </c>
      <c r="C7" s="41" t="s">
        <v>100</v>
      </c>
      <c r="D7" s="44"/>
    </row>
    <row r="8" spans="1:4" ht="15.75" x14ac:dyDescent="0.25">
      <c r="A8" s="41"/>
      <c r="B8" s="46" t="s">
        <v>101</v>
      </c>
      <c r="C8" s="41" t="s">
        <v>102</v>
      </c>
      <c r="D8" s="44"/>
    </row>
    <row r="9" spans="1:4" ht="15.75" x14ac:dyDescent="0.25">
      <c r="A9" s="41"/>
      <c r="B9" s="46"/>
      <c r="C9" s="41"/>
      <c r="D9" s="44"/>
    </row>
    <row r="10" spans="1:4" ht="30.75" x14ac:dyDescent="0.25">
      <c r="A10" s="41"/>
      <c r="B10" s="45" t="s">
        <v>103</v>
      </c>
      <c r="C10" s="41"/>
      <c r="D10" s="44">
        <v>10879</v>
      </c>
    </row>
    <row r="11" spans="1:4" ht="29.25" x14ac:dyDescent="0.25">
      <c r="A11" s="41"/>
      <c r="B11" s="47" t="s">
        <v>97</v>
      </c>
      <c r="C11" s="41" t="s">
        <v>104</v>
      </c>
      <c r="D11" s="44"/>
    </row>
    <row r="12" spans="1:4" ht="15.75" x14ac:dyDescent="0.25">
      <c r="A12" s="41"/>
      <c r="B12" s="47" t="s">
        <v>99</v>
      </c>
      <c r="C12" s="41" t="s">
        <v>105</v>
      </c>
      <c r="D12" s="44"/>
    </row>
    <row r="13" spans="1:4" ht="15.75" x14ac:dyDescent="0.25">
      <c r="A13" s="41"/>
      <c r="B13" s="46"/>
      <c r="C13" s="41"/>
      <c r="D13" s="44"/>
    </row>
    <row r="14" spans="1:4" ht="15.75" x14ac:dyDescent="0.25">
      <c r="A14" s="41"/>
      <c r="B14" s="48" t="s">
        <v>106</v>
      </c>
      <c r="C14" s="41"/>
      <c r="D14" s="44">
        <v>2818</v>
      </c>
    </row>
    <row r="15" spans="1:4" ht="30.75" x14ac:dyDescent="0.25">
      <c r="A15" s="41"/>
      <c r="B15" s="45" t="s">
        <v>107</v>
      </c>
      <c r="C15" s="41" t="s">
        <v>108</v>
      </c>
      <c r="D15" s="44">
        <v>49478</v>
      </c>
    </row>
    <row r="16" spans="1:4" ht="15.75" x14ac:dyDescent="0.25">
      <c r="A16" s="41"/>
      <c r="B16" s="45" t="s">
        <v>109</v>
      </c>
      <c r="C16" s="41"/>
      <c r="D16" s="44">
        <v>3020</v>
      </c>
    </row>
    <row r="17" spans="1:4" ht="15.75" x14ac:dyDescent="0.25">
      <c r="A17" s="41"/>
      <c r="B17" s="45"/>
      <c r="C17" s="41"/>
      <c r="D17" s="44"/>
    </row>
    <row r="18" spans="1:4" ht="15.75" x14ac:dyDescent="0.25">
      <c r="A18" s="41">
        <v>2</v>
      </c>
      <c r="B18" s="43" t="s">
        <v>110</v>
      </c>
      <c r="C18" s="41"/>
      <c r="D18" s="44">
        <v>53373</v>
      </c>
    </row>
    <row r="19" spans="1:4" ht="15.75" x14ac:dyDescent="0.25">
      <c r="A19" s="41"/>
      <c r="B19" s="46" t="s">
        <v>111</v>
      </c>
      <c r="C19" s="41" t="s">
        <v>112</v>
      </c>
      <c r="D19" s="44"/>
    </row>
    <row r="20" spans="1:4" ht="15.75" x14ac:dyDescent="0.25">
      <c r="A20" s="41"/>
      <c r="B20" s="46" t="s">
        <v>113</v>
      </c>
      <c r="C20" s="41" t="s">
        <v>114</v>
      </c>
      <c r="D20" s="44"/>
    </row>
    <row r="21" spans="1:4" ht="29.25" x14ac:dyDescent="0.25">
      <c r="A21" s="41"/>
      <c r="B21" s="46" t="s">
        <v>115</v>
      </c>
      <c r="C21" s="41" t="s">
        <v>116</v>
      </c>
      <c r="D21" s="44"/>
    </row>
    <row r="22" spans="1:4" ht="43.5" x14ac:dyDescent="0.25">
      <c r="A22" s="41"/>
      <c r="B22" s="46" t="s">
        <v>117</v>
      </c>
      <c r="C22" s="41" t="s">
        <v>118</v>
      </c>
      <c r="D22" s="44"/>
    </row>
    <row r="23" spans="1:4" ht="15.75" x14ac:dyDescent="0.25">
      <c r="A23" s="41"/>
      <c r="B23" s="46"/>
      <c r="C23" s="41"/>
      <c r="D23" s="44"/>
    </row>
    <row r="24" spans="1:4" ht="15.75" x14ac:dyDescent="0.25">
      <c r="A24" s="41">
        <v>3</v>
      </c>
      <c r="B24" s="43" t="s">
        <v>119</v>
      </c>
      <c r="C24" s="41"/>
      <c r="D24" s="44"/>
    </row>
    <row r="25" spans="1:4" ht="15.75" x14ac:dyDescent="0.25">
      <c r="A25" s="41"/>
      <c r="B25" s="45" t="s">
        <v>120</v>
      </c>
      <c r="C25" s="41" t="s">
        <v>121</v>
      </c>
      <c r="D25" s="44">
        <v>3236</v>
      </c>
    </row>
    <row r="26" spans="1:4" ht="15.75" x14ac:dyDescent="0.25">
      <c r="A26" s="41"/>
      <c r="B26" s="45" t="s">
        <v>122</v>
      </c>
      <c r="C26" s="41" t="s">
        <v>123</v>
      </c>
      <c r="D26" s="44">
        <v>24378</v>
      </c>
    </row>
    <row r="27" spans="1:4" ht="15.75" x14ac:dyDescent="0.25">
      <c r="A27" s="41"/>
      <c r="B27" s="45" t="s">
        <v>124</v>
      </c>
      <c r="C27" s="41" t="s">
        <v>125</v>
      </c>
      <c r="D27" s="44">
        <v>2328</v>
      </c>
    </row>
    <row r="28" spans="1:4" ht="15.75" x14ac:dyDescent="0.25">
      <c r="A28" s="41"/>
      <c r="B28" s="45" t="s">
        <v>126</v>
      </c>
      <c r="C28" s="41" t="s">
        <v>102</v>
      </c>
      <c r="D28" s="44">
        <v>304</v>
      </c>
    </row>
    <row r="29" spans="1:4" ht="15.75" x14ac:dyDescent="0.25">
      <c r="A29" s="41"/>
      <c r="B29" s="45" t="s">
        <v>127</v>
      </c>
      <c r="C29" s="41" t="s">
        <v>128</v>
      </c>
      <c r="D29" s="44">
        <v>2755</v>
      </c>
    </row>
    <row r="30" spans="1:4" ht="15.75" x14ac:dyDescent="0.25">
      <c r="A30" s="41"/>
      <c r="B30" s="45"/>
      <c r="C30" s="41"/>
      <c r="D30" s="44"/>
    </row>
    <row r="31" spans="1:4" ht="15.75" x14ac:dyDescent="0.25">
      <c r="A31" s="41">
        <v>4</v>
      </c>
      <c r="B31" s="49" t="s">
        <v>129</v>
      </c>
      <c r="C31" s="41"/>
      <c r="D31" s="44">
        <v>1425</v>
      </c>
    </row>
    <row r="32" spans="1:4" ht="15.75" x14ac:dyDescent="0.25">
      <c r="A32" s="42"/>
      <c r="B32" s="50" t="s">
        <v>8</v>
      </c>
      <c r="C32" s="41"/>
      <c r="D32" s="51">
        <f>SUM(D5:D31)</f>
        <v>459272</v>
      </c>
    </row>
    <row r="33" spans="1:4" ht="15.75" x14ac:dyDescent="0.25">
      <c r="A33" s="52"/>
      <c r="B33" s="52"/>
      <c r="C33" s="52"/>
    </row>
    <row r="34" spans="1:4" ht="15.75" x14ac:dyDescent="0.25">
      <c r="A34" s="52"/>
      <c r="B34" s="52"/>
      <c r="C34" s="52"/>
    </row>
    <row r="35" spans="1:4" ht="15.75" x14ac:dyDescent="0.25">
      <c r="A35" s="52"/>
      <c r="B35" s="52"/>
      <c r="C35" s="52"/>
    </row>
    <row r="36" spans="1:4" ht="15.75" x14ac:dyDescent="0.25">
      <c r="A36" s="52"/>
      <c r="B36" s="53"/>
      <c r="C36" s="54"/>
    </row>
    <row r="37" spans="1:4" ht="15.75" x14ac:dyDescent="0.25">
      <c r="A37" s="52"/>
      <c r="B37" s="52"/>
      <c r="C37" s="54"/>
      <c r="D37" s="55"/>
    </row>
    <row r="38" spans="1:4" x14ac:dyDescent="0.25">
      <c r="A38" s="56"/>
      <c r="B38" s="57"/>
      <c r="C38" s="58"/>
    </row>
    <row r="39" spans="1:4" x14ac:dyDescent="0.25">
      <c r="C39" s="59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2022-02-10T10:18:43Z</cp:lastPrinted>
  <dcterms:created xsi:type="dcterms:W3CDTF">2018-08-28T07:18:51Z</dcterms:created>
  <dcterms:modified xsi:type="dcterms:W3CDTF">2022-02-17T07:54:18Z</dcterms:modified>
</cp:coreProperties>
</file>