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F26" i="1" l="1"/>
  <c r="G50" i="1" l="1"/>
  <c r="F25" i="1"/>
  <c r="D19" i="1"/>
  <c r="F21" i="1"/>
  <c r="F23" i="1"/>
  <c r="F22" i="1"/>
  <c r="F20" i="1"/>
  <c r="F19" i="1" l="1"/>
  <c r="E22" i="1"/>
  <c r="G51" i="1" l="1"/>
  <c r="G49" i="1"/>
  <c r="G48" i="1"/>
  <c r="G52" i="1" l="1"/>
  <c r="F18" i="1"/>
  <c r="F27" i="1" s="1"/>
  <c r="E24" i="1"/>
  <c r="G24" i="1" s="1"/>
  <c r="E25" i="1"/>
  <c r="G25" i="1" s="1"/>
  <c r="E26" i="1"/>
  <c r="E20" i="1"/>
  <c r="G20" i="1" s="1"/>
  <c r="E21" i="1"/>
  <c r="G22" i="1"/>
  <c r="E23" i="1"/>
  <c r="G23" i="1" s="1"/>
  <c r="E19" i="1"/>
  <c r="G19" i="1" s="1"/>
  <c r="D18" i="1"/>
  <c r="D27" i="1" s="1"/>
  <c r="G53" i="1" l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<sst xmlns="http://schemas.openxmlformats.org/spreadsheetml/2006/main" count="159" uniqueCount="141">
  <si>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</si>
  <si>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</si>
  <si>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</si>
  <si>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</si>
  <si>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</si>
  <si>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</si>
  <si>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</si>
  <si>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</si>
  <si>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</si>
  <si>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</si>
  <si>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</si>
  <si>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</si>
  <si>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</si>
  <si>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</si>
  <si>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</si>
  <si>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</si>
  <si>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</si>
  <si>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</si>
  <si>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</si>
  <si>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</si>
  <si>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</si>
  <si>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</si>
  <si>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</si>
  <si>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</si>
  <si>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</si>
  <si>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</si>
  <si>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</si>
  <si>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</si>
  <si>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</si>
  <si>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</si>
  <si>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</si>
  <si>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</si>
  <si>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</si>
  <si>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</si>
  <si>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</si>
  <si>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</si>
  <si>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</si>
  <si>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</si>
  <si>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</si>
  <si>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</si>
  <si>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</si>
  <si>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</si>
  <si>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</si>
  <si>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</si>
  <si>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</si>
  <si>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</si>
  <si>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</si>
  <si>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</si>
  <si>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</si>
  <si>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</si>
  <si>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</si>
  <si>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</si>
  <si>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</si>
  <si>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</si>
  <si>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</si>
  <si>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</si>
  <si>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</si>
  <si>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</si>
  <si>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</si>
  <si>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</si>
  <si>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</si>
  <si>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</si>
  <si>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</si>
  <si>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</si>
  <si>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</si>
  <si>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</si>
  <si>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</si>
  <si>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</si>
  <si>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</si>
  <si>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</si>
  <si>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</si>
  <si>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</si>
  <si>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</si>
  <si>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</si>
  <si>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Буксирная,12</t>
    </r>
  </si>
  <si>
    <t>Прочие поступления</t>
  </si>
  <si>
    <t>ООО "ПЖХ "Базис"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</si>
  <si>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</si>
  <si>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</si>
  <si>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</si>
  <si>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</si>
  <si>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</si>
  <si>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</si>
  <si>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</si>
  <si>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</si>
  <si>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</si>
  <si>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</si>
  <si>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</si>
  <si>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</si>
  <si>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</si>
  <si>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</si>
  <si>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Буксирная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</si>
  <si>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</si>
  <si>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</si>
  <si>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</si>
  <si>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</si>
  <si>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</si>
  <si>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</si>
  <si>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266,8 м.</t>
  </si>
  <si>
    <t>смена вентилей</t>
  </si>
  <si>
    <t>99 шт.</t>
  </si>
  <si>
    <t>изоляция трубопроводов</t>
  </si>
  <si>
    <t>296 м.</t>
  </si>
  <si>
    <t>регулировка полотенцесушителей</t>
  </si>
  <si>
    <t>46 шт.</t>
  </si>
  <si>
    <t>Ремонт системы центрального отопления</t>
  </si>
  <si>
    <t>6,2 м.</t>
  </si>
  <si>
    <t>регулировка приборов отопления</t>
  </si>
  <si>
    <t>40 шт.</t>
  </si>
  <si>
    <t>15 шт.</t>
  </si>
  <si>
    <t>смена элеваторов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</si>
  <si>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</si>
  <si>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</si>
  <si>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</si>
  <si>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</si>
  <si>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</si>
  <si>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</si>
  <si>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</si>
  <si>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</si>
  <si>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</si>
  <si>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</si>
  <si>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2 шт.</t>
  </si>
  <si>
    <t>смена выключателей автоматических</t>
  </si>
  <si>
    <t>1 шт.</t>
  </si>
  <si>
    <t>смена электропроводки</t>
  </si>
  <si>
    <t>3 м.</t>
  </si>
  <si>
    <t>смена светодиодных светильников с датчиками движения</t>
  </si>
  <si>
    <t>6 шт.</t>
  </si>
  <si>
    <t>Общестроительные работы</t>
  </si>
  <si>
    <t>Ремонт межпанельных швов</t>
  </si>
  <si>
    <t>20,5 м.</t>
  </si>
  <si>
    <t>Ремонт дверей мусорокамер</t>
  </si>
  <si>
    <t>5,2 м2</t>
  </si>
  <si>
    <t>Окраска масляными составами ранее окрашенных мет. дверей</t>
  </si>
  <si>
    <t>40,6 м2</t>
  </si>
  <si>
    <t>Утепление вентканала (кв. 37)</t>
  </si>
  <si>
    <t>1 м.</t>
  </si>
  <si>
    <t>Ремонт подвальных окон</t>
  </si>
  <si>
    <t>3 шт.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</si>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</sst>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2" fontId="0" fillId="0" borderId="0" xfId="0" applyNumberFormat="1" applyBorder="1"/>
    <xf numFmtId="164" fontId="19" fillId="0" borderId="1" xfId="0" applyNumberFormat="1" applyFont="1" applyBorder="1"/>
    <xf numFmtId="0" fontId="20" fillId="0" borderId="1" xfId="0" applyFont="1" applyBorder="1"/>
    <xf numFmtId="0" fontId="21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1" width="10.5703125" bestFit="1" customWidth="1"/>
    <col min="12" max="12" width="9.5703125" bestFit="1" customWidth="1"/>
  </cols>
  <sheetData>
    <row r="2" spans="1:7" x14ac:dyDescent="0.25">
      <c r="A2" s="56" t="s">
        <v>23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24</v>
      </c>
      <c r="B3" s="57"/>
      <c r="C3" s="57"/>
      <c r="D3" s="57"/>
      <c r="E3" s="57"/>
      <c r="F3" s="57"/>
      <c r="G3" s="57"/>
    </row>
    <row r="4" spans="1:7" ht="8.25" customHeight="1" x14ac:dyDescent="0.25"/>
    <row r="5" spans="1:7" x14ac:dyDescent="0.25">
      <c r="A5" s="56" t="s">
        <v>25</v>
      </c>
      <c r="B5" s="56"/>
      <c r="C5" s="56"/>
      <c r="D5" s="56"/>
      <c r="E5" s="56"/>
      <c r="F5" s="56"/>
      <c r="G5" s="56"/>
    </row>
    <row r="6" spans="1:7" ht="13.5" customHeight="1" x14ac:dyDescent="0.25">
      <c r="A6" s="61" t="s">
        <v>26</v>
      </c>
      <c r="B6" s="61"/>
      <c r="C6" s="61"/>
      <c r="D6" s="61"/>
      <c r="E6" s="61"/>
      <c r="F6" s="61"/>
      <c r="G6" s="61"/>
    </row>
    <row r="7" spans="1:7" ht="15" customHeight="1" x14ac:dyDescent="0.25">
      <c r="A7" s="62" t="s">
        <v>83</v>
      </c>
      <c r="B7" s="62"/>
      <c r="C7" s="62"/>
      <c r="D7" s="62"/>
      <c r="E7" s="62"/>
      <c r="F7" s="62"/>
      <c r="G7" s="62"/>
    </row>
    <row r="8" spans="1:7" ht="15.75" x14ac:dyDescent="0.25">
      <c r="A8" s="61" t="s">
        <v>74</v>
      </c>
      <c r="B8" s="61"/>
      <c r="C8" s="61"/>
      <c r="D8" s="61"/>
      <c r="E8" s="61"/>
      <c r="F8" s="61"/>
      <c r="G8" s="61"/>
    </row>
    <row r="9" spans="1:7" ht="9.75" customHeight="1" x14ac:dyDescent="0.25"/>
    <row r="10" spans="1:7" x14ac:dyDescent="0.25">
      <c r="A10" s="64" t="s">
        <v>28</v>
      </c>
      <c r="B10" s="64"/>
      <c r="C10" s="64"/>
      <c r="D10" s="64"/>
      <c r="E10" s="64"/>
    </row>
    <row r="11" spans="1:7" x14ac:dyDescent="0.25">
      <c r="A11" s="64" t="s">
        <v>29</v>
      </c>
      <c r="B11" s="64"/>
      <c r="C11" s="64"/>
      <c r="D11" s="64"/>
      <c r="E11" s="64"/>
      <c r="G11" s="28">
        <v>383300.64</v>
      </c>
    </row>
    <row r="12" spans="1:7" ht="11.25" customHeight="1" x14ac:dyDescent="0.25"/>
    <row r="13" spans="1:7" x14ac:dyDescent="0.25">
      <c r="A13" s="63" t="s">
        <v>27</v>
      </c>
      <c r="B13" s="63"/>
      <c r="C13" s="63"/>
      <c r="D13" s="63"/>
      <c r="E13" s="63"/>
    </row>
    <row r="15" spans="1:7" ht="36" x14ac:dyDescent="0.25">
      <c r="A15" s="60" t="s">
        <v>0</v>
      </c>
      <c r="B15" s="60"/>
      <c r="C15" s="15" t="s">
        <v>84</v>
      </c>
      <c r="D15" s="2" t="s">
        <v>85</v>
      </c>
      <c r="E15" s="5" t="s">
        <v>14</v>
      </c>
      <c r="F15" s="2" t="s">
        <v>86</v>
      </c>
      <c r="G15" s="18" t="s">
        <v>87</v>
      </c>
    </row>
    <row r="16" spans="1:7" x14ac:dyDescent="0.25">
      <c r="A16" s="60"/>
      <c r="B16" s="60"/>
      <c r="C16" s="16" t="s">
        <v>13</v>
      </c>
      <c r="D16" s="10" t="s">
        <v>13</v>
      </c>
      <c r="E16" s="10" t="s">
        <v>13</v>
      </c>
      <c r="F16" s="10" t="s">
        <v>13</v>
      </c>
      <c r="G16" s="16" t="s">
        <v>13</v>
      </c>
    </row>
    <row r="17" spans="1:11" x14ac:dyDescent="0.25">
      <c r="A17" s="65">
        <v>1</v>
      </c>
      <c r="B17" s="65"/>
      <c r="C17" s="16">
        <v>2</v>
      </c>
      <c r="D17" s="10">
        <v>3</v>
      </c>
      <c r="E17" s="10" t="s">
        <v>12</v>
      </c>
      <c r="F17" s="10">
        <v>5</v>
      </c>
      <c r="G17" s="16" t="s">
        <v>59</v>
      </c>
    </row>
    <row r="18" spans="1:11" ht="48" customHeight="1" x14ac:dyDescent="0.25">
      <c r="A18" s="66" t="s">
        <v>66</v>
      </c>
      <c r="B18" s="66"/>
      <c r="C18" s="17">
        <f>C19+C20+C21+C22+C23</f>
        <v>573066.99000000011</v>
      </c>
      <c r="D18" s="13">
        <f>D19+D20+D21+D22+D23</f>
        <v>938229.72</v>
      </c>
      <c r="E18" s="13">
        <f>E19+E20+E21+E22+E23</f>
        <v>1511296.71</v>
      </c>
      <c r="F18" s="13">
        <f>F19+F20+F21+F22+F23</f>
        <v>1013540.4799999999</v>
      </c>
      <c r="G18" s="17">
        <f>G19+G20+G21+G22+G23</f>
        <v>497756.2300000001</v>
      </c>
      <c r="H18" s="24"/>
    </row>
    <row r="19" spans="1:11" x14ac:dyDescent="0.25">
      <c r="A19" s="58" t="s">
        <v>1</v>
      </c>
      <c r="B19" s="58"/>
      <c r="C19" s="17">
        <v>542005.06000000006</v>
      </c>
      <c r="D19" s="13">
        <f>938229.72-D20-D21-D22-D23</f>
        <v>851492.15999999992</v>
      </c>
      <c r="E19" s="13">
        <f>C19+D19</f>
        <v>1393497.22</v>
      </c>
      <c r="F19" s="13">
        <f>1137035.02-F20-F21-F22-F23-F24-F25-1376.06-0.07</f>
        <v>925877.32999999984</v>
      </c>
      <c r="G19" s="17">
        <f>E19-F19</f>
        <v>467619.89000000013</v>
      </c>
      <c r="H19" s="24"/>
    </row>
    <row r="20" spans="1:11" x14ac:dyDescent="0.25">
      <c r="A20" s="58" t="s">
        <v>2</v>
      </c>
      <c r="B20" s="58"/>
      <c r="C20" s="17">
        <v>1900.5</v>
      </c>
      <c r="D20" s="13">
        <v>4982.3999999999996</v>
      </c>
      <c r="E20" s="13">
        <f t="shared" ref="E20:E26" si="0">C20+D20</f>
        <v>6882.9</v>
      </c>
      <c r="F20" s="13">
        <f>5006.69+52.86</f>
        <v>5059.5499999999993</v>
      </c>
      <c r="G20" s="17">
        <f t="shared" ref="G20:G23" si="1">E20-F20</f>
        <v>1823.3500000000004</v>
      </c>
      <c r="H20" s="27"/>
      <c r="I20" s="27"/>
      <c r="J20" s="27"/>
    </row>
    <row r="21" spans="1:11" x14ac:dyDescent="0.25">
      <c r="A21" s="58" t="s">
        <v>3</v>
      </c>
      <c r="B21" s="58"/>
      <c r="C21" s="17">
        <v>7803.03</v>
      </c>
      <c r="D21" s="13">
        <v>23459.040000000001</v>
      </c>
      <c r="E21" s="13">
        <f t="shared" si="0"/>
        <v>31262.07</v>
      </c>
      <c r="F21" s="13">
        <f>23543.88+204.72</f>
        <v>23748.600000000002</v>
      </c>
      <c r="G21" s="17">
        <f t="shared" si="1"/>
        <v>7513.4699999999975</v>
      </c>
      <c r="K21" s="24"/>
    </row>
    <row r="22" spans="1:11" x14ac:dyDescent="0.25">
      <c r="A22" s="58" t="s">
        <v>4</v>
      </c>
      <c r="B22" s="58"/>
      <c r="C22" s="17">
        <v>2735.64</v>
      </c>
      <c r="D22" s="13">
        <v>7475.76</v>
      </c>
      <c r="E22" s="13">
        <f t="shared" si="0"/>
        <v>10211.4</v>
      </c>
      <c r="F22" s="13">
        <f>7530.98+45.15</f>
        <v>7576.1299999999992</v>
      </c>
      <c r="G22" s="17">
        <f t="shared" si="1"/>
        <v>2635.2700000000004</v>
      </c>
    </row>
    <row r="23" spans="1:11" x14ac:dyDescent="0.25">
      <c r="A23" s="58" t="s">
        <v>5</v>
      </c>
      <c r="B23" s="58"/>
      <c r="C23" s="17">
        <v>18622.759999999998</v>
      </c>
      <c r="D23" s="13">
        <v>50820.36</v>
      </c>
      <c r="E23" s="13">
        <f t="shared" si="0"/>
        <v>69443.12</v>
      </c>
      <c r="F23" s="13">
        <f>50767.08+511.79</f>
        <v>51278.87</v>
      </c>
      <c r="G23" s="17">
        <f t="shared" si="1"/>
        <v>18164.249999999993</v>
      </c>
    </row>
    <row r="24" spans="1:11" x14ac:dyDescent="0.25">
      <c r="A24" s="67" t="s">
        <v>6</v>
      </c>
      <c r="B24" s="67"/>
      <c r="C24" s="17">
        <v>314927.27</v>
      </c>
      <c r="D24" s="13">
        <v>0</v>
      </c>
      <c r="E24" s="13">
        <f t="shared" si="0"/>
        <v>314927.27</v>
      </c>
      <c r="F24" s="13">
        <v>86373.05</v>
      </c>
      <c r="G24" s="17">
        <f>E24-F24</f>
        <v>228554.22000000003</v>
      </c>
    </row>
    <row r="25" spans="1:11" x14ac:dyDescent="0.25">
      <c r="A25" s="67" t="s">
        <v>7</v>
      </c>
      <c r="B25" s="67"/>
      <c r="C25" s="17">
        <v>226156.29</v>
      </c>
      <c r="D25" s="13">
        <v>0</v>
      </c>
      <c r="E25" s="13">
        <f t="shared" si="0"/>
        <v>226156.29</v>
      </c>
      <c r="F25" s="13">
        <f>35540.64+204.72</f>
        <v>35745.360000000001</v>
      </c>
      <c r="G25" s="17">
        <f t="shared" ref="G25:G26" si="2">E25-F25</f>
        <v>190410.93</v>
      </c>
    </row>
    <row r="26" spans="1:11" x14ac:dyDescent="0.25">
      <c r="A26" s="67" t="s">
        <v>75</v>
      </c>
      <c r="B26" s="67"/>
      <c r="C26" s="17">
        <v>0</v>
      </c>
      <c r="D26" s="13">
        <v>2558.04</v>
      </c>
      <c r="E26" s="13">
        <f t="shared" si="0"/>
        <v>2558.04</v>
      </c>
      <c r="F26" s="13">
        <f>D26</f>
        <v>2558.04</v>
      </c>
      <c r="G26" s="17">
        <f t="shared" si="2"/>
        <v>0</v>
      </c>
    </row>
    <row r="27" spans="1:11" x14ac:dyDescent="0.25">
      <c r="A27" s="59" t="s">
        <v>8</v>
      </c>
      <c r="B27" s="59"/>
      <c r="C27" s="17">
        <f>C18++C24+C25+C26</f>
        <v>1114150.55</v>
      </c>
      <c r="D27" s="13">
        <f>D18+D24+D25+D26</f>
        <v>940787.76</v>
      </c>
      <c r="E27" s="13">
        <f>E18+E24+E25+E26</f>
        <v>2054938.31</v>
      </c>
      <c r="F27" s="13">
        <f>F18+F24+F25+F26</f>
        <v>1138216.93</v>
      </c>
      <c r="G27" s="17">
        <f>G18+G24+G25+G26</f>
        <v>916721.38000000012</v>
      </c>
    </row>
    <row r="29" spans="1:11" x14ac:dyDescent="0.25">
      <c r="A29" s="8" t="s">
        <v>22</v>
      </c>
      <c r="B29" s="8"/>
      <c r="C29" s="8"/>
      <c r="D29" s="8"/>
      <c r="E29" s="9"/>
    </row>
    <row r="31" spans="1:11" ht="39" x14ac:dyDescent="0.25">
      <c r="A31" s="22" t="s">
        <v>9</v>
      </c>
      <c r="B31" s="70" t="s">
        <v>10</v>
      </c>
      <c r="C31" s="70"/>
      <c r="D31" s="70"/>
      <c r="E31" s="70"/>
      <c r="F31" s="3" t="s">
        <v>11</v>
      </c>
      <c r="G31" s="4" t="s">
        <v>15</v>
      </c>
    </row>
    <row r="32" spans="1:11" x14ac:dyDescent="0.25">
      <c r="A32" s="6" t="s">
        <v>16</v>
      </c>
      <c r="B32" s="68" t="s">
        <v>31</v>
      </c>
      <c r="C32" s="68"/>
      <c r="D32" s="68"/>
      <c r="E32" s="68"/>
      <c r="F32" s="14" t="s">
        <v>62</v>
      </c>
      <c r="G32" s="21">
        <v>51816.72</v>
      </c>
      <c r="K32" s="23"/>
    </row>
    <row r="33" spans="1:12" ht="34.5" x14ac:dyDescent="0.25">
      <c r="A33" s="6" t="s">
        <v>17</v>
      </c>
      <c r="B33" s="68" t="s">
        <v>32</v>
      </c>
      <c r="C33" s="68"/>
      <c r="D33" s="68"/>
      <c r="E33" s="68"/>
      <c r="F33" s="2" t="s">
        <v>69</v>
      </c>
      <c r="G33" s="21">
        <v>34876.800000000003</v>
      </c>
      <c r="K33" s="23"/>
    </row>
    <row r="34" spans="1:12" ht="32.25" customHeight="1" x14ac:dyDescent="0.25">
      <c r="A34" s="7" t="s">
        <v>18</v>
      </c>
      <c r="B34" s="81" t="s">
        <v>33</v>
      </c>
      <c r="C34" s="81"/>
      <c r="D34" s="81"/>
      <c r="E34" s="81"/>
      <c r="F34" s="78" t="s">
        <v>71</v>
      </c>
      <c r="G34" s="21">
        <v>917511</v>
      </c>
    </row>
    <row r="35" spans="1:12" x14ac:dyDescent="0.25">
      <c r="A35" s="26" t="s">
        <v>19</v>
      </c>
      <c r="B35" s="69" t="s">
        <v>72</v>
      </c>
      <c r="C35" s="69"/>
      <c r="D35" s="69"/>
      <c r="E35" s="69"/>
      <c r="F35" s="79"/>
      <c r="G35" s="21"/>
    </row>
    <row r="36" spans="1:12" x14ac:dyDescent="0.25">
      <c r="A36" s="26" t="s">
        <v>20</v>
      </c>
      <c r="B36" s="69" t="s">
        <v>73</v>
      </c>
      <c r="C36" s="69"/>
      <c r="D36" s="69"/>
      <c r="E36" s="69"/>
      <c r="F36" s="79"/>
      <c r="G36" s="21"/>
      <c r="K36" s="23"/>
    </row>
    <row r="37" spans="1:12" x14ac:dyDescent="0.25">
      <c r="A37" s="6" t="s">
        <v>21</v>
      </c>
      <c r="B37" s="68" t="s">
        <v>34</v>
      </c>
      <c r="C37" s="68"/>
      <c r="D37" s="68"/>
      <c r="E37" s="68"/>
      <c r="F37" s="79"/>
      <c r="G37" s="21">
        <v>58294.239999999998</v>
      </c>
    </row>
    <row r="38" spans="1:12" x14ac:dyDescent="0.25">
      <c r="A38" s="6" t="s">
        <v>30</v>
      </c>
      <c r="B38" s="68" t="s">
        <v>78</v>
      </c>
      <c r="C38" s="68"/>
      <c r="D38" s="68"/>
      <c r="E38" s="68"/>
      <c r="F38" s="80"/>
      <c r="G38" s="21">
        <v>6975.12</v>
      </c>
      <c r="K38" s="23"/>
    </row>
    <row r="39" spans="1:12" ht="21" customHeight="1" x14ac:dyDescent="0.25">
      <c r="A39" s="6" t="s">
        <v>35</v>
      </c>
      <c r="B39" s="74" t="s">
        <v>70</v>
      </c>
      <c r="C39" s="74"/>
      <c r="D39" s="74"/>
      <c r="E39" s="74"/>
      <c r="F39" s="20" t="s">
        <v>60</v>
      </c>
      <c r="G39" s="21">
        <v>9964.7999999999993</v>
      </c>
      <c r="K39" s="23"/>
    </row>
    <row r="40" spans="1:12" ht="21" customHeight="1" x14ac:dyDescent="0.25">
      <c r="A40" s="34" t="s">
        <v>82</v>
      </c>
      <c r="B40" s="85" t="s">
        <v>80</v>
      </c>
      <c r="C40" s="86"/>
      <c r="D40" s="86"/>
      <c r="E40" s="87"/>
      <c r="F40" s="35" t="s">
        <v>81</v>
      </c>
      <c r="G40" s="21"/>
      <c r="K40" s="23"/>
    </row>
    <row r="41" spans="1:12" ht="15.75" customHeight="1" x14ac:dyDescent="0.25">
      <c r="A41" s="26" t="s">
        <v>39</v>
      </c>
      <c r="B41" s="71" t="s">
        <v>67</v>
      </c>
      <c r="C41" s="72"/>
      <c r="D41" s="72"/>
      <c r="E41" s="73"/>
      <c r="F41" s="20"/>
      <c r="G41" s="21"/>
    </row>
    <row r="42" spans="1:12" ht="15.75" customHeight="1" x14ac:dyDescent="0.25">
      <c r="A42" s="26" t="s">
        <v>40</v>
      </c>
      <c r="B42" s="71" t="s">
        <v>64</v>
      </c>
      <c r="C42" s="72"/>
      <c r="D42" s="72"/>
      <c r="E42" s="73"/>
      <c r="F42" s="20"/>
      <c r="G42" s="21"/>
    </row>
    <row r="43" spans="1:12" x14ac:dyDescent="0.25">
      <c r="A43" s="6" t="s">
        <v>41</v>
      </c>
      <c r="B43" s="68" t="s">
        <v>36</v>
      </c>
      <c r="C43" s="68"/>
      <c r="D43" s="68"/>
      <c r="E43" s="68"/>
      <c r="F43" s="14" t="s">
        <v>76</v>
      </c>
      <c r="G43" s="21">
        <v>101640.72</v>
      </c>
    </row>
    <row r="44" spans="1:12" x14ac:dyDescent="0.25">
      <c r="A44" s="6" t="s">
        <v>42</v>
      </c>
      <c r="B44" s="68" t="s">
        <v>37</v>
      </c>
      <c r="C44" s="68"/>
      <c r="D44" s="68"/>
      <c r="E44" s="68"/>
      <c r="F44" s="14" t="s">
        <v>76</v>
      </c>
      <c r="G44" s="21">
        <v>174384</v>
      </c>
      <c r="I44" s="23"/>
      <c r="K44" s="32"/>
    </row>
    <row r="45" spans="1:12" x14ac:dyDescent="0.25">
      <c r="A45" s="26" t="s">
        <v>43</v>
      </c>
      <c r="B45" s="71" t="s">
        <v>68</v>
      </c>
      <c r="C45" s="72"/>
      <c r="D45" s="72"/>
      <c r="E45" s="73"/>
      <c r="F45" s="14"/>
      <c r="G45" s="21"/>
      <c r="L45" s="23"/>
    </row>
    <row r="46" spans="1:12" x14ac:dyDescent="0.25">
      <c r="A46" s="6" t="s">
        <v>45</v>
      </c>
      <c r="B46" s="68" t="s">
        <v>38</v>
      </c>
      <c r="C46" s="68"/>
      <c r="D46" s="68"/>
      <c r="E46" s="68"/>
      <c r="F46" s="19" t="s">
        <v>61</v>
      </c>
      <c r="G46" s="21">
        <v>3487.84</v>
      </c>
      <c r="K46" s="23"/>
    </row>
    <row r="47" spans="1:12" x14ac:dyDescent="0.25">
      <c r="A47" s="82" t="s">
        <v>44</v>
      </c>
      <c r="B47" s="83"/>
      <c r="C47" s="83"/>
      <c r="D47" s="83"/>
      <c r="E47" s="84"/>
      <c r="F47" s="6"/>
      <c r="G47" s="21"/>
    </row>
    <row r="48" spans="1:12" x14ac:dyDescent="0.25">
      <c r="A48" s="6" t="s">
        <v>46</v>
      </c>
      <c r="B48" s="68" t="s">
        <v>2</v>
      </c>
      <c r="C48" s="68"/>
      <c r="D48" s="68"/>
      <c r="E48" s="68"/>
      <c r="F48" s="31" t="s">
        <v>77</v>
      </c>
      <c r="G48" s="21">
        <f>D20</f>
        <v>4982.3999999999996</v>
      </c>
    </row>
    <row r="49" spans="1:7" x14ac:dyDescent="0.25">
      <c r="A49" s="6" t="s">
        <v>47</v>
      </c>
      <c r="B49" s="68" t="s">
        <v>3</v>
      </c>
      <c r="C49" s="68"/>
      <c r="D49" s="68"/>
      <c r="E49" s="68"/>
      <c r="F49" s="31" t="s">
        <v>79</v>
      </c>
      <c r="G49" s="21">
        <f>D21</f>
        <v>23459.040000000001</v>
      </c>
    </row>
    <row r="50" spans="1:7" x14ac:dyDescent="0.25">
      <c r="A50" s="6" t="s">
        <v>49</v>
      </c>
      <c r="B50" s="68" t="s">
        <v>48</v>
      </c>
      <c r="C50" s="68"/>
      <c r="D50" s="68"/>
      <c r="E50" s="68"/>
      <c r="F50" s="14" t="s">
        <v>63</v>
      </c>
      <c r="G50" s="21">
        <f>D23</f>
        <v>50820.36</v>
      </c>
    </row>
    <row r="51" spans="1:7" x14ac:dyDescent="0.25">
      <c r="A51" s="6" t="s">
        <v>50</v>
      </c>
      <c r="B51" s="68" t="s">
        <v>4</v>
      </c>
      <c r="C51" s="68"/>
      <c r="D51" s="68"/>
      <c r="E51" s="68"/>
      <c r="F51" s="31" t="s">
        <v>77</v>
      </c>
      <c r="G51" s="21">
        <f>D22</f>
        <v>7475.76</v>
      </c>
    </row>
    <row r="52" spans="1:7" x14ac:dyDescent="0.25">
      <c r="A52" s="6" t="s">
        <v>51</v>
      </c>
      <c r="B52" s="77" t="s">
        <v>14</v>
      </c>
      <c r="C52" s="77"/>
      <c r="D52" s="77"/>
      <c r="E52" s="77"/>
      <c r="F52" s="6"/>
      <c r="G52" s="13">
        <f>SUM(G32:G51)</f>
        <v>1445688.8000000003</v>
      </c>
    </row>
    <row r="53" spans="1:7" x14ac:dyDescent="0.25">
      <c r="A53" s="6" t="s">
        <v>65</v>
      </c>
      <c r="B53" s="82" t="s">
        <v>88</v>
      </c>
      <c r="C53" s="83"/>
      <c r="D53" s="83"/>
      <c r="E53" s="83"/>
      <c r="F53" s="84"/>
      <c r="G53" s="33">
        <f>G11+F18+F26-G52</f>
        <v>-46289.640000000363</v>
      </c>
    </row>
    <row r="55" spans="1:7" x14ac:dyDescent="0.25">
      <c r="A55" s="76" t="s">
        <v>52</v>
      </c>
      <c r="B55" s="76"/>
      <c r="C55" s="11"/>
      <c r="D55" s="11"/>
      <c r="E55" s="11"/>
    </row>
    <row r="56" spans="1:7" x14ac:dyDescent="0.25">
      <c r="A56" s="75" t="s">
        <v>89</v>
      </c>
      <c r="B56" s="75"/>
      <c r="C56" s="75"/>
      <c r="D56" s="75"/>
      <c r="E56" s="75"/>
      <c r="G56" s="25">
        <f>G24+G25</f>
        <v>418965.15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6" t="s">
        <v>53</v>
      </c>
      <c r="B58" s="76"/>
      <c r="C58" s="11"/>
      <c r="D58" s="11"/>
      <c r="E58" s="11"/>
    </row>
    <row r="60" spans="1:7" x14ac:dyDescent="0.25">
      <c r="A60" s="14" t="s">
        <v>9</v>
      </c>
      <c r="B60" s="88" t="s">
        <v>56</v>
      </c>
      <c r="C60" s="89"/>
      <c r="D60" s="89"/>
      <c r="E60" s="90"/>
      <c r="F60" s="12" t="s">
        <v>54</v>
      </c>
      <c r="G60" s="6" t="s">
        <v>55</v>
      </c>
    </row>
    <row r="61" spans="1:7" x14ac:dyDescent="0.25">
      <c r="A61" s="14" t="s">
        <v>16</v>
      </c>
      <c r="B61" s="91" t="s">
        <v>57</v>
      </c>
      <c r="C61" s="92"/>
      <c r="D61" s="92"/>
      <c r="E61" s="93"/>
      <c r="F61" s="1"/>
      <c r="G61" s="1"/>
    </row>
    <row r="62" spans="1:7" x14ac:dyDescent="0.25">
      <c r="A62" s="14" t="s">
        <v>17</v>
      </c>
      <c r="B62" s="91" t="s">
        <v>58</v>
      </c>
      <c r="C62" s="92"/>
      <c r="D62" s="92"/>
      <c r="E62" s="93"/>
      <c r="F62" s="29">
        <v>10</v>
      </c>
      <c r="G62" s="30">
        <v>171148.92</v>
      </c>
    </row>
  </sheetData>
  <mergeCells count="51">
    <mergeCell ref="B60:E60"/>
    <mergeCell ref="B61:E61"/>
    <mergeCell ref="B62:E62"/>
    <mergeCell ref="A56:E56"/>
    <mergeCell ref="A58:B58"/>
    <mergeCell ref="B52:E52"/>
    <mergeCell ref="F34:F38"/>
    <mergeCell ref="B46:E46"/>
    <mergeCell ref="B48:E48"/>
    <mergeCell ref="B34:E34"/>
    <mergeCell ref="B50:E50"/>
    <mergeCell ref="A47:E47"/>
    <mergeCell ref="B35:E35"/>
    <mergeCell ref="B40:E40"/>
    <mergeCell ref="B45:E45"/>
    <mergeCell ref="B49:E49"/>
    <mergeCell ref="B51:E51"/>
    <mergeCell ref="B53:F53"/>
    <mergeCell ref="A55:B55"/>
    <mergeCell ref="B32:E32"/>
    <mergeCell ref="B36:E36"/>
    <mergeCell ref="B33:E33"/>
    <mergeCell ref="B31:E31"/>
    <mergeCell ref="B44:E44"/>
    <mergeCell ref="B41:E41"/>
    <mergeCell ref="B42:E42"/>
    <mergeCell ref="B37:E37"/>
    <mergeCell ref="B39:E39"/>
    <mergeCell ref="B43:E43"/>
    <mergeCell ref="B38:E38"/>
    <mergeCell ref="A20:B20"/>
    <mergeCell ref="A24:B24"/>
    <mergeCell ref="A25:B25"/>
    <mergeCell ref="A26:B26"/>
    <mergeCell ref="A23:B23"/>
    <mergeCell ref="A2:G2"/>
    <mergeCell ref="A3:G3"/>
    <mergeCell ref="A21:B21"/>
    <mergeCell ref="A27:B27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workbookViewId="0">
      <selection activeCell="A2" sqref="A2:D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90</v>
      </c>
    </row>
    <row r="2" spans="1:4" ht="75.75" customHeight="1" x14ac:dyDescent="0.25">
      <c r="A2" s="94" t="s">
        <v>91</v>
      </c>
      <c r="B2" s="95"/>
      <c r="C2" s="95"/>
      <c r="D2" s="95"/>
    </row>
    <row r="3" spans="1:4" ht="26.45" customHeight="1" x14ac:dyDescent="0.25">
      <c r="A3" s="37" t="s">
        <v>9</v>
      </c>
      <c r="B3" s="37" t="s">
        <v>92</v>
      </c>
      <c r="C3" s="37" t="s">
        <v>93</v>
      </c>
      <c r="D3" s="38" t="s">
        <v>94</v>
      </c>
    </row>
    <row r="4" spans="1:4" ht="15.75" x14ac:dyDescent="0.25">
      <c r="A4" s="37">
        <v>1</v>
      </c>
      <c r="B4" s="39" t="s">
        <v>95</v>
      </c>
      <c r="C4" s="38"/>
      <c r="D4" s="40"/>
    </row>
    <row r="5" spans="1:4" ht="15.75" x14ac:dyDescent="0.25">
      <c r="A5" s="37"/>
      <c r="B5" s="41" t="s">
        <v>96</v>
      </c>
      <c r="C5" s="37"/>
      <c r="D5" s="40">
        <v>759125</v>
      </c>
    </row>
    <row r="6" spans="1:4" ht="29.25" x14ac:dyDescent="0.25">
      <c r="A6" s="37"/>
      <c r="B6" s="42" t="s">
        <v>97</v>
      </c>
      <c r="C6" s="37" t="s">
        <v>98</v>
      </c>
      <c r="D6" s="40"/>
    </row>
    <row r="7" spans="1:4" ht="15.75" x14ac:dyDescent="0.25">
      <c r="A7" s="37"/>
      <c r="B7" s="42" t="s">
        <v>99</v>
      </c>
      <c r="C7" s="37" t="s">
        <v>100</v>
      </c>
      <c r="D7" s="40"/>
    </row>
    <row r="8" spans="1:4" ht="15.75" x14ac:dyDescent="0.25">
      <c r="A8" s="37"/>
      <c r="B8" s="42" t="s">
        <v>101</v>
      </c>
      <c r="C8" s="37" t="s">
        <v>102</v>
      </c>
      <c r="D8" s="40"/>
    </row>
    <row r="9" spans="1:4" ht="15.75" x14ac:dyDescent="0.25">
      <c r="A9" s="37"/>
      <c r="B9" s="42" t="s">
        <v>103</v>
      </c>
      <c r="C9" s="37" t="s">
        <v>104</v>
      </c>
      <c r="D9" s="40"/>
    </row>
    <row r="10" spans="1:4" ht="15.75" x14ac:dyDescent="0.25">
      <c r="A10" s="37"/>
      <c r="B10" s="42"/>
      <c r="C10" s="37"/>
      <c r="D10" s="40"/>
    </row>
    <row r="11" spans="1:4" ht="30.75" x14ac:dyDescent="0.25">
      <c r="A11" s="37"/>
      <c r="B11" s="41" t="s">
        <v>105</v>
      </c>
      <c r="C11" s="37"/>
      <c r="D11" s="40">
        <v>35509</v>
      </c>
    </row>
    <row r="12" spans="1:4" ht="29.25" x14ac:dyDescent="0.25">
      <c r="A12" s="37"/>
      <c r="B12" s="43" t="s">
        <v>97</v>
      </c>
      <c r="C12" s="37" t="s">
        <v>106</v>
      </c>
      <c r="D12" s="40"/>
    </row>
    <row r="13" spans="1:4" ht="15.75" x14ac:dyDescent="0.25">
      <c r="A13" s="37"/>
      <c r="B13" s="43" t="s">
        <v>107</v>
      </c>
      <c r="C13" s="37" t="s">
        <v>108</v>
      </c>
      <c r="D13" s="40"/>
    </row>
    <row r="14" spans="1:4" ht="15.75" x14ac:dyDescent="0.25">
      <c r="A14" s="37"/>
      <c r="B14" s="43" t="s">
        <v>99</v>
      </c>
      <c r="C14" s="37" t="s">
        <v>109</v>
      </c>
      <c r="D14" s="40"/>
    </row>
    <row r="15" spans="1:4" ht="15.75" x14ac:dyDescent="0.25">
      <c r="A15" s="37"/>
      <c r="B15" s="43" t="s">
        <v>110</v>
      </c>
      <c r="C15" s="37" t="s">
        <v>111</v>
      </c>
      <c r="D15" s="40"/>
    </row>
    <row r="16" spans="1:4" ht="15.75" x14ac:dyDescent="0.25">
      <c r="A16" s="37"/>
      <c r="B16" s="42"/>
      <c r="C16" s="37"/>
      <c r="D16" s="40"/>
    </row>
    <row r="17" spans="1:4" ht="15.75" x14ac:dyDescent="0.25">
      <c r="A17" s="37"/>
      <c r="B17" s="44" t="s">
        <v>112</v>
      </c>
      <c r="C17" s="37"/>
      <c r="D17" s="40">
        <v>3070</v>
      </c>
    </row>
    <row r="18" spans="1:4" ht="17.25" customHeight="1" x14ac:dyDescent="0.25">
      <c r="A18" s="37"/>
      <c r="B18" s="41" t="s">
        <v>113</v>
      </c>
      <c r="C18" s="37" t="s">
        <v>114</v>
      </c>
      <c r="D18" s="40">
        <v>65189</v>
      </c>
    </row>
    <row r="19" spans="1:4" ht="15.75" x14ac:dyDescent="0.25">
      <c r="A19" s="37"/>
      <c r="B19" s="41" t="s">
        <v>115</v>
      </c>
      <c r="C19" s="37"/>
      <c r="D19" s="40">
        <v>3906</v>
      </c>
    </row>
    <row r="20" spans="1:4" ht="15.75" x14ac:dyDescent="0.25">
      <c r="A20" s="37"/>
      <c r="B20" s="41"/>
      <c r="C20" s="37"/>
      <c r="D20" s="40"/>
    </row>
    <row r="21" spans="1:4" ht="15.75" x14ac:dyDescent="0.25">
      <c r="A21" s="37"/>
      <c r="B21" s="41" t="s">
        <v>116</v>
      </c>
      <c r="C21" s="37"/>
      <c r="D21" s="40">
        <v>3108</v>
      </c>
    </row>
    <row r="22" spans="1:4" ht="15.75" x14ac:dyDescent="0.25">
      <c r="A22" s="37"/>
      <c r="B22" s="42" t="s">
        <v>117</v>
      </c>
      <c r="C22" s="37" t="s">
        <v>118</v>
      </c>
      <c r="D22" s="40"/>
    </row>
    <row r="23" spans="1:4" ht="15.75" x14ac:dyDescent="0.25">
      <c r="A23" s="37"/>
      <c r="B23" s="41"/>
      <c r="C23" s="37"/>
      <c r="D23" s="40"/>
    </row>
    <row r="24" spans="1:4" ht="15.75" x14ac:dyDescent="0.25">
      <c r="A24" s="37">
        <v>2</v>
      </c>
      <c r="B24" s="39" t="s">
        <v>119</v>
      </c>
      <c r="C24" s="37"/>
      <c r="D24" s="40">
        <v>16614</v>
      </c>
    </row>
    <row r="25" spans="1:4" ht="15.75" x14ac:dyDescent="0.25">
      <c r="A25" s="37"/>
      <c r="B25" s="42" t="s">
        <v>120</v>
      </c>
      <c r="C25" s="37" t="s">
        <v>121</v>
      </c>
      <c r="D25" s="40"/>
    </row>
    <row r="26" spans="1:4" ht="16.5" customHeight="1" x14ac:dyDescent="0.25">
      <c r="A26" s="37"/>
      <c r="B26" s="42" t="s">
        <v>122</v>
      </c>
      <c r="C26" s="37" t="s">
        <v>123</v>
      </c>
      <c r="D26" s="40"/>
    </row>
    <row r="27" spans="1:4" ht="15.75" x14ac:dyDescent="0.25">
      <c r="A27" s="37"/>
      <c r="B27" s="42" t="s">
        <v>124</v>
      </c>
      <c r="C27" s="37" t="s">
        <v>125</v>
      </c>
      <c r="D27" s="40"/>
    </row>
    <row r="28" spans="1:4" ht="30.6" customHeight="1" x14ac:dyDescent="0.25">
      <c r="A28" s="37"/>
      <c r="B28" s="42" t="s">
        <v>126</v>
      </c>
      <c r="C28" s="37" t="s">
        <v>127</v>
      </c>
      <c r="D28" s="40"/>
    </row>
    <row r="29" spans="1:4" ht="14.25" customHeight="1" x14ac:dyDescent="0.25">
      <c r="A29" s="37"/>
      <c r="B29" s="42"/>
      <c r="C29" s="37"/>
      <c r="D29" s="40"/>
    </row>
    <row r="30" spans="1:4" ht="15.75" x14ac:dyDescent="0.25">
      <c r="A30" s="37">
        <v>3</v>
      </c>
      <c r="B30" s="39" t="s">
        <v>128</v>
      </c>
      <c r="C30" s="37"/>
      <c r="D30" s="40"/>
    </row>
    <row r="31" spans="1:4" ht="18" customHeight="1" x14ac:dyDescent="0.25">
      <c r="A31" s="37"/>
      <c r="B31" s="41" t="s">
        <v>129</v>
      </c>
      <c r="C31" s="37" t="s">
        <v>130</v>
      </c>
      <c r="D31" s="40">
        <v>18831</v>
      </c>
    </row>
    <row r="32" spans="1:4" ht="18" customHeight="1" x14ac:dyDescent="0.25">
      <c r="A32" s="37"/>
      <c r="B32" s="41" t="s">
        <v>131</v>
      </c>
      <c r="C32" s="37" t="s">
        <v>132</v>
      </c>
      <c r="D32" s="40">
        <v>1177</v>
      </c>
    </row>
    <row r="33" spans="1:4" ht="33" customHeight="1" x14ac:dyDescent="0.25">
      <c r="A33" s="37"/>
      <c r="B33" s="41" t="s">
        <v>133</v>
      </c>
      <c r="C33" s="37" t="s">
        <v>134</v>
      </c>
      <c r="D33" s="40">
        <v>5308</v>
      </c>
    </row>
    <row r="34" spans="1:4" ht="20.25" customHeight="1" x14ac:dyDescent="0.25">
      <c r="A34" s="37"/>
      <c r="B34" s="41" t="s">
        <v>135</v>
      </c>
      <c r="C34" s="37" t="s">
        <v>136</v>
      </c>
      <c r="D34" s="40">
        <v>793</v>
      </c>
    </row>
    <row r="35" spans="1:4" ht="18.75" customHeight="1" x14ac:dyDescent="0.25">
      <c r="A35" s="37"/>
      <c r="B35" s="41" t="s">
        <v>137</v>
      </c>
      <c r="C35" s="37" t="s">
        <v>138</v>
      </c>
      <c r="D35" s="40">
        <v>3167</v>
      </c>
    </row>
    <row r="36" spans="1:4" ht="17.25" customHeight="1" x14ac:dyDescent="0.25">
      <c r="A36" s="37"/>
      <c r="B36" s="41" t="s">
        <v>139</v>
      </c>
      <c r="C36" s="37" t="s">
        <v>123</v>
      </c>
      <c r="D36" s="40">
        <v>304</v>
      </c>
    </row>
    <row r="37" spans="1:4" ht="17.25" customHeight="1" x14ac:dyDescent="0.25">
      <c r="A37" s="37"/>
      <c r="B37" s="41"/>
      <c r="C37" s="37"/>
      <c r="D37" s="40"/>
    </row>
    <row r="38" spans="1:4" ht="17.25" customHeight="1" x14ac:dyDescent="0.25">
      <c r="A38" s="37">
        <v>4</v>
      </c>
      <c r="B38" s="45" t="s">
        <v>140</v>
      </c>
      <c r="C38" s="37"/>
      <c r="D38" s="40">
        <v>1410</v>
      </c>
    </row>
    <row r="39" spans="1:4" ht="15.6" customHeight="1" x14ac:dyDescent="0.25">
      <c r="A39" s="37"/>
      <c r="B39" s="39"/>
      <c r="C39" s="37"/>
      <c r="D39" s="40"/>
    </row>
    <row r="40" spans="1:4" ht="27" customHeight="1" x14ac:dyDescent="0.25">
      <c r="A40" s="38"/>
      <c r="B40" s="46" t="s">
        <v>8</v>
      </c>
      <c r="C40" s="37"/>
      <c r="D40" s="47">
        <f>SUM(D5:D39)</f>
        <v>917511</v>
      </c>
    </row>
    <row r="41" spans="1:4" ht="15.75" x14ac:dyDescent="0.25">
      <c r="A41" s="48"/>
      <c r="B41" s="48"/>
      <c r="C41" s="48"/>
    </row>
    <row r="42" spans="1:4" ht="15.75" x14ac:dyDescent="0.25">
      <c r="A42" s="48"/>
      <c r="B42" s="48"/>
      <c r="C42" s="48"/>
    </row>
    <row r="43" spans="1:4" ht="15.75" x14ac:dyDescent="0.25">
      <c r="A43" s="48"/>
      <c r="B43" s="48"/>
      <c r="C43" s="48"/>
    </row>
    <row r="44" spans="1:4" ht="31.15" customHeight="1" x14ac:dyDescent="0.25">
      <c r="A44" s="48"/>
      <c r="B44" s="49"/>
      <c r="C44" s="50"/>
    </row>
    <row r="45" spans="1:4" ht="15.75" x14ac:dyDescent="0.25">
      <c r="A45" s="48"/>
      <c r="B45" s="48"/>
      <c r="C45" s="50"/>
      <c r="D45" s="51"/>
    </row>
    <row r="46" spans="1:4" ht="26.45" customHeight="1" x14ac:dyDescent="0.25">
      <c r="A46" s="52"/>
      <c r="B46" s="53"/>
      <c r="C46" s="54"/>
    </row>
    <row r="47" spans="1:4" x14ac:dyDescent="0.25">
      <c r="C47" s="55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2022-02-09T12:50:14Z</cp:lastPrinted>
  <dcterms:created xsi:type="dcterms:W3CDTF">2018-08-28T07:18:51Z</dcterms:created>
  <dcterms:modified xsi:type="dcterms:W3CDTF">2022-02-17T07:26:19Z</dcterms:modified>
</cp:coreProperties>
</file>