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2" l="1"/>
  <c r="G51" i="1" l="1"/>
  <c r="F26" i="1" l="1"/>
  <c r="D19" i="1" l="1"/>
  <c r="F24" i="1"/>
  <c r="F23" i="1"/>
  <c r="F22" i="1"/>
  <c r="F20" i="1"/>
  <c r="F19" i="1" s="1"/>
  <c r="G52" i="1" l="1"/>
  <c r="G50" i="1"/>
  <c r="G49" i="1"/>
  <c r="G53" i="1" l="1"/>
  <c r="F18" i="1"/>
  <c r="E24" i="1"/>
  <c r="G24" i="1" s="1"/>
  <c r="E25" i="1"/>
  <c r="G25" i="1" s="1"/>
  <c r="E26" i="1"/>
  <c r="E27" i="1"/>
  <c r="G27" i="1" s="1"/>
  <c r="E20" i="1"/>
  <c r="G20" i="1" s="1"/>
  <c r="E21" i="1"/>
  <c r="E22" i="1"/>
  <c r="G22" i="1" s="1"/>
  <c r="E23" i="1"/>
  <c r="G23" i="1" s="1"/>
  <c r="E19" i="1"/>
  <c r="G19" i="1" s="1"/>
  <c r="D18" i="1"/>
  <c r="D28" i="1" s="1"/>
  <c r="G54" i="1" l="1"/>
  <c r="G57" i="1"/>
  <c r="F28" i="1"/>
  <c r="E18" i="1"/>
  <c r="E28" i="1" s="1"/>
  <c r="G21" i="1"/>
  <c r="G18" i="1" s="1"/>
  <c r="G26" i="1"/>
  <c r="G28" i="1" l="1"/>
  <c r="C18" i="1"/>
  <c r="C28" i="1" s="1"/>
</calcChain>
</file>

<file path=xl/sharedStrings.xml><?xml version="1.0" encoding="utf-8"?>
<sst xmlns="http://schemas.openxmlformats.org/spreadsheetml/2006/main" count="162" uniqueCount="141">
  <si>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</si>
  <si>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</si>
  <si>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</si>
  <si>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</si>
  <si>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</si>
  <si>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</si>
  <si>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</si>
  <si>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</si>
  <si>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</si>
  <si>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</si>
  <si>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</si>
  <si>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</si>
  <si>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</si>
  <si>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</si>
  <si>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</si>
  <si>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</si>
  <si>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</si>
  <si>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</si>
  <si>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</si>
  <si>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</si>
  <si>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</si>
  <si>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</si>
  <si>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</si>
  <si>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</si>
  <si>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</si>
  <si>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</si>
  <si>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</si>
  <si>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</si>
  <si>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</si>
  <si>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</si>
  <si>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</si>
  <si>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</si>
  <si>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</si>
  <si>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</si>
  <si>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</si>
  <si>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</si>
  <si>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</si>
  <si>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</si>
  <si>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</si>
  <si>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</si>
  <si>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</si>
  <si>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</si>
  <si>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</si>
  <si>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</si>
  <si>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</si>
  <si>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</si>
  <si>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</si>
  <si>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</si>
  <si>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</si>
  <si>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</si>
  <si>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</si>
  <si>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</si>
  <si>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</si>
  <si>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</si>
  <si>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</si>
  <si>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</si>
  <si>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</si>
  <si>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</si>
  <si>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</si>
  <si>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</si>
  <si>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</si>
  <si>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</si>
  <si>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</si>
  <si>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</si>
  <si>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</si>
  <si>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</si>
  <si>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</si>
  <si>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</si>
  <si>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</si>
  <si>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</si>
  <si>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</si>
  <si>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</si>
  <si>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Услуги распространения счетов-квитанций на кап.ремонт</t>
  </si>
  <si>
    <t>ООО "Расчетно-процессинговые системы"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</si>
  <si>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Боткина,9</t>
    </r>
  </si>
  <si>
    <t>Арендаторы</t>
  </si>
  <si>
    <t>2.1.</t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</si>
  <si>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</si>
  <si>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ООО "ПЖХ "Массив"</t>
  </si>
  <si>
    <t>Содержание и ремонт внутридомового газового оборудования (тариф,договор)</t>
  </si>
  <si>
    <t>ООО "Ремонтно-строительное предприятие"</t>
  </si>
  <si>
    <t>ГП ЯО "Северный Водоканал"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</si>
  <si>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</si>
  <si>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OOO"Рыбинская генерация"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</si>
  <si>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 года</t>
    </r>
  </si>
  <si>
    <t>Задолженность на 01.01.2021</t>
  </si>
  <si>
    <t>Начислено за период с 01.01.2021 г. по 31.12.2021 г.</t>
  </si>
  <si>
    <t>Оплачено за период с 01.01.2021 г. по 31.12.2021 г.</t>
  </si>
  <si>
    <t>Задолженность                                                    на                                   01.01.2022 г.</t>
  </si>
  <si>
    <t>Остаток неизрасходованных средств(+);перерасход (-)  на 01.01.2022 г. по СРЖ</t>
  </si>
  <si>
    <t>Задолженность жителей по оплате коммунальных ресурсов на 01.01.2022 г.</t>
  </si>
  <si>
    <t>Остаток средств по капитальному ремонту на спец счете на 01.01.2022г.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</si>
  <si>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</si>
  <si>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9 ул. Боткина </t>
    </r>
    <r>
      <rPr>
        <sz val="12"/>
        <rFont val="Arial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</si>
  <si>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</si>
  <si>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</si>
  <si>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</si>
  <si>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</si>
  <si>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</si>
  <si>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вентилей</t>
  </si>
  <si>
    <t>4 шт.</t>
  </si>
  <si>
    <t>Ремонт системы центрального отопления</t>
  </si>
  <si>
    <t>в том числе смена труб с фасонными частями и муфтовой арматурой</t>
  </si>
  <si>
    <t>4 м.</t>
  </si>
  <si>
    <t>регулировка приборов отопления</t>
  </si>
  <si>
    <t>36 шт.</t>
  </si>
  <si>
    <t>смена вентилей</t>
  </si>
  <si>
    <t>3 шт.</t>
  </si>
  <si>
    <t>снятие и установка элеваторов</t>
  </si>
  <si>
    <t>1 шт.</t>
  </si>
  <si>
    <t>поверка ОДПУ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</si>
  <si>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</si>
  <si>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</si>
  <si>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</si>
  <si>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</si>
  <si>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</si>
  <si>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</si>
  <si>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33 м.</t>
  </si>
  <si>
    <t>Электромонтажные работы</t>
  </si>
  <si>
    <t>в том числе смена ламп</t>
  </si>
  <si>
    <t>2 шт.</t>
  </si>
  <si>
    <t>Обходы и осмотры вводных щитов</t>
  </si>
  <si>
    <t xml:space="preserve">1 шт. </t>
  </si>
  <si>
    <t>Общестроительные работы</t>
  </si>
  <si>
    <t>Ремонт водосточных труб</t>
  </si>
  <si>
    <t>5,4 м.</t>
  </si>
  <si>
    <t>Смена оконных блоков на пластиковые</t>
  </si>
  <si>
    <t>Проверка и прочистка вентканалов</t>
  </si>
  <si>
    <t>Косметический ремонт подъезда</t>
  </si>
  <si>
    <t>Ремонт дверей металлических</t>
  </si>
  <si>
    <t>26,2 м2</t>
  </si>
  <si>
    <t>Ремонт полов</t>
  </si>
  <si>
    <t>3 м.</t>
  </si>
  <si>
    <t>Изготовление и установка решёток на подвальные окна</t>
  </si>
  <si>
    <t>Установка информационных досок</t>
  </si>
  <si>
    <t>Смена замков с проушинами</t>
  </si>
  <si>
    <t>Прочие работы</t>
  </si>
  <si>
    <t>Благоустройство</t>
  </si>
  <si>
    <t>Спиливание деревьев</t>
  </si>
  <si>
    <t>2 м3</t>
  </si>
  <si>
    <t>Ремонт МАФ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</si>
</sst>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18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9" fillId="0" borderId="1" xfId="0" applyFont="1" applyBorder="1"/>
    <xf numFmtId="2" fontId="0" fillId="0" borderId="0" xfId="0" applyNumberForma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Fill="1" applyBorder="1" applyAlignment="1">
      <alignment wrapText="1"/>
    </xf>
    <xf numFmtId="165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6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2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6"/>
  <sheetViews>
    <sheetView tabSelected="1" workbookViewId="0">
      <pane xSplit="6" ySplit="14" topLeftCell="G61" activePane="bottomRight" state="frozen"/>
      <selection pane="topRight" activeCell="G1" sqref="G1"/>
      <selection pane="bottomLeft" activeCell="A14" sqref="A14"/>
      <selection pane="bottomRight" activeCell="A69" sqref="A69:G78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63" t="s">
        <v>24</v>
      </c>
      <c r="B2" s="63"/>
      <c r="C2" s="63"/>
      <c r="D2" s="63"/>
      <c r="E2" s="63"/>
      <c r="F2" s="63"/>
      <c r="G2" s="63"/>
    </row>
    <row r="3" spans="1:7" ht="15.75" thickBot="1" x14ac:dyDescent="0.3">
      <c r="A3" s="64" t="s">
        <v>25</v>
      </c>
      <c r="B3" s="64"/>
      <c r="C3" s="64"/>
      <c r="D3" s="64"/>
      <c r="E3" s="64"/>
      <c r="F3" s="64"/>
      <c r="G3" s="64"/>
    </row>
    <row r="4" spans="1:7" ht="8.25" customHeight="1" x14ac:dyDescent="0.25"/>
    <row r="5" spans="1:7" x14ac:dyDescent="0.25">
      <c r="A5" s="63" t="s">
        <v>26</v>
      </c>
      <c r="B5" s="63"/>
      <c r="C5" s="63"/>
      <c r="D5" s="63"/>
      <c r="E5" s="63"/>
      <c r="F5" s="63"/>
      <c r="G5" s="63"/>
    </row>
    <row r="6" spans="1:7" ht="13.5" customHeight="1" x14ac:dyDescent="0.25">
      <c r="A6" s="85" t="s">
        <v>27</v>
      </c>
      <c r="B6" s="85"/>
      <c r="C6" s="85"/>
      <c r="D6" s="85"/>
      <c r="E6" s="85"/>
      <c r="F6" s="85"/>
      <c r="G6" s="85"/>
    </row>
    <row r="7" spans="1:7" ht="15" customHeight="1" x14ac:dyDescent="0.25">
      <c r="A7" s="86" t="s">
        <v>84</v>
      </c>
      <c r="B7" s="86"/>
      <c r="C7" s="86"/>
      <c r="D7" s="86"/>
      <c r="E7" s="86"/>
      <c r="F7" s="86"/>
      <c r="G7" s="86"/>
    </row>
    <row r="8" spans="1:7" ht="15.75" x14ac:dyDescent="0.25">
      <c r="A8" s="85" t="s">
        <v>74</v>
      </c>
      <c r="B8" s="85"/>
      <c r="C8" s="85"/>
      <c r="D8" s="85"/>
      <c r="E8" s="85"/>
      <c r="F8" s="85"/>
      <c r="G8" s="85"/>
    </row>
    <row r="9" spans="1:7" ht="9.75" customHeight="1" x14ac:dyDescent="0.25"/>
    <row r="10" spans="1:7" x14ac:dyDescent="0.25">
      <c r="A10" s="88" t="s">
        <v>29</v>
      </c>
      <c r="B10" s="88"/>
      <c r="C10" s="88"/>
      <c r="D10" s="88"/>
      <c r="E10" s="88"/>
    </row>
    <row r="11" spans="1:7" x14ac:dyDescent="0.25">
      <c r="A11" s="88" t="s">
        <v>30</v>
      </c>
      <c r="B11" s="88"/>
      <c r="C11" s="88"/>
      <c r="D11" s="88"/>
      <c r="E11" s="88"/>
      <c r="G11" s="23">
        <v>159382.47</v>
      </c>
    </row>
    <row r="12" spans="1:7" ht="11.25" customHeight="1" x14ac:dyDescent="0.25"/>
    <row r="13" spans="1:7" x14ac:dyDescent="0.25">
      <c r="A13" s="87" t="s">
        <v>28</v>
      </c>
      <c r="B13" s="87"/>
      <c r="C13" s="87"/>
      <c r="D13" s="87"/>
      <c r="E13" s="87"/>
    </row>
    <row r="15" spans="1:7" ht="36" x14ac:dyDescent="0.25">
      <c r="A15" s="68" t="s">
        <v>0</v>
      </c>
      <c r="B15" s="68"/>
      <c r="C15" s="14" t="s">
        <v>85</v>
      </c>
      <c r="D15" s="1" t="s">
        <v>86</v>
      </c>
      <c r="E15" s="4" t="s">
        <v>15</v>
      </c>
      <c r="F15" s="1" t="s">
        <v>87</v>
      </c>
      <c r="G15" s="17" t="s">
        <v>88</v>
      </c>
    </row>
    <row r="16" spans="1:7" x14ac:dyDescent="0.25">
      <c r="A16" s="68"/>
      <c r="B16" s="68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70">
        <v>1</v>
      </c>
      <c r="B17" s="70"/>
      <c r="C17" s="15">
        <v>2</v>
      </c>
      <c r="D17" s="9">
        <v>3</v>
      </c>
      <c r="E17" s="9" t="s">
        <v>13</v>
      </c>
      <c r="F17" s="9">
        <v>5</v>
      </c>
      <c r="G17" s="15" t="s">
        <v>61</v>
      </c>
    </row>
    <row r="18" spans="1:10" ht="48" customHeight="1" x14ac:dyDescent="0.25">
      <c r="A18" s="71" t="s">
        <v>68</v>
      </c>
      <c r="B18" s="71"/>
      <c r="C18" s="16">
        <f>C19+C20+C21+C22+C23</f>
        <v>99556.790000000023</v>
      </c>
      <c r="D18" s="12">
        <f>D19+D20+D21+D22+D23</f>
        <v>453776.09999999974</v>
      </c>
      <c r="E18" s="12">
        <f>E19+E20+E21+E22+E23</f>
        <v>553332.88999999966</v>
      </c>
      <c r="F18" s="12">
        <f>F19+F20+F21+F22+F23</f>
        <v>474417.13</v>
      </c>
      <c r="G18" s="16">
        <f>G19+G20+G21+G22+G23</f>
        <v>78915.759999999806</v>
      </c>
      <c r="H18" s="25"/>
    </row>
    <row r="19" spans="1:10" x14ac:dyDescent="0.25">
      <c r="A19" s="65" t="s">
        <v>1</v>
      </c>
      <c r="B19" s="65"/>
      <c r="C19" s="16">
        <v>94392.77</v>
      </c>
      <c r="D19" s="12">
        <f>1439051.7-D20-D21-D22-D23-D24</f>
        <v>429428.1599999998</v>
      </c>
      <c r="E19" s="12">
        <f>C19+D19</f>
        <v>523820.92999999982</v>
      </c>
      <c r="F19" s="12">
        <f>1446017.31-F20-F21-F22-F23-F24-F25-129.92</f>
        <v>449064.46</v>
      </c>
      <c r="G19" s="16">
        <f>E19-F19</f>
        <v>74756.469999999797</v>
      </c>
      <c r="H19" s="25"/>
    </row>
    <row r="20" spans="1:10" x14ac:dyDescent="0.25">
      <c r="A20" s="65" t="s">
        <v>2</v>
      </c>
      <c r="B20" s="65"/>
      <c r="C20" s="16">
        <v>485.24</v>
      </c>
      <c r="D20" s="12">
        <v>2202.7199999999998</v>
      </c>
      <c r="E20" s="12">
        <f t="shared" ref="E20:E27" si="0">C20+D20</f>
        <v>2687.96</v>
      </c>
      <c r="F20" s="12">
        <f>2298.18+6.19</f>
        <v>2304.37</v>
      </c>
      <c r="G20" s="16">
        <f t="shared" ref="G20:G23" si="1">E20-F20</f>
        <v>383.59000000000015</v>
      </c>
      <c r="H20" s="28"/>
      <c r="I20" s="28"/>
      <c r="J20" s="28"/>
    </row>
    <row r="21" spans="1:10" x14ac:dyDescent="0.25">
      <c r="A21" s="65" t="s">
        <v>3</v>
      </c>
      <c r="B21" s="65"/>
      <c r="C21" s="16">
        <v>0</v>
      </c>
      <c r="D21" s="12">
        <v>0</v>
      </c>
      <c r="E21" s="12">
        <f t="shared" si="0"/>
        <v>0</v>
      </c>
      <c r="F21" s="12">
        <v>0</v>
      </c>
      <c r="G21" s="16">
        <f t="shared" si="1"/>
        <v>0</v>
      </c>
    </row>
    <row r="22" spans="1:10" x14ac:dyDescent="0.25">
      <c r="A22" s="65" t="s">
        <v>4</v>
      </c>
      <c r="B22" s="65"/>
      <c r="C22" s="16">
        <v>360.32</v>
      </c>
      <c r="D22" s="12">
        <v>1713.12</v>
      </c>
      <c r="E22" s="12">
        <f t="shared" si="0"/>
        <v>2073.44</v>
      </c>
      <c r="F22" s="12">
        <f>1783.21+4.49</f>
        <v>1787.7</v>
      </c>
      <c r="G22" s="16">
        <f t="shared" si="1"/>
        <v>285.74</v>
      </c>
    </row>
    <row r="23" spans="1:10" x14ac:dyDescent="0.25">
      <c r="A23" s="65" t="s">
        <v>5</v>
      </c>
      <c r="B23" s="65"/>
      <c r="C23" s="16">
        <v>4318.46</v>
      </c>
      <c r="D23" s="12">
        <v>20432.099999999999</v>
      </c>
      <c r="E23" s="12">
        <f t="shared" si="0"/>
        <v>24750.559999999998</v>
      </c>
      <c r="F23" s="12">
        <f>21208.12+52.48</f>
        <v>21260.6</v>
      </c>
      <c r="G23" s="16">
        <f t="shared" si="1"/>
        <v>3489.9599999999991</v>
      </c>
    </row>
    <row r="24" spans="1:10" x14ac:dyDescent="0.25">
      <c r="A24" s="73" t="s">
        <v>6</v>
      </c>
      <c r="B24" s="73"/>
      <c r="C24" s="16">
        <v>178670.21</v>
      </c>
      <c r="D24" s="12">
        <v>985275.6</v>
      </c>
      <c r="E24" s="12">
        <f t="shared" si="0"/>
        <v>1163945.81</v>
      </c>
      <c r="F24" s="12">
        <f>965720.35+4880.47+869.44</f>
        <v>971470.25999999989</v>
      </c>
      <c r="G24" s="16">
        <f>E24-F24</f>
        <v>192475.55000000016</v>
      </c>
    </row>
    <row r="25" spans="1:10" x14ac:dyDescent="0.25">
      <c r="A25" s="73" t="s">
        <v>7</v>
      </c>
      <c r="B25" s="73"/>
      <c r="C25" s="16">
        <v>0</v>
      </c>
      <c r="D25" s="12">
        <v>0</v>
      </c>
      <c r="E25" s="12">
        <f t="shared" si="0"/>
        <v>0</v>
      </c>
      <c r="F25" s="12">
        <v>0</v>
      </c>
      <c r="G25" s="16">
        <f t="shared" ref="G25:G27" si="2">E25-F25</f>
        <v>0</v>
      </c>
    </row>
    <row r="26" spans="1:10" x14ac:dyDescent="0.25">
      <c r="A26" s="73" t="s">
        <v>8</v>
      </c>
      <c r="B26" s="73"/>
      <c r="C26" s="16">
        <v>0</v>
      </c>
      <c r="D26" s="12">
        <v>5159.3999999999996</v>
      </c>
      <c r="E26" s="12">
        <f t="shared" si="0"/>
        <v>5159.3999999999996</v>
      </c>
      <c r="F26" s="12">
        <f>D26</f>
        <v>5159.3999999999996</v>
      </c>
      <c r="G26" s="16">
        <f t="shared" si="2"/>
        <v>0</v>
      </c>
    </row>
    <row r="27" spans="1:10" x14ac:dyDescent="0.25">
      <c r="A27" s="73" t="s">
        <v>75</v>
      </c>
      <c r="B27" s="73"/>
      <c r="C27" s="16">
        <v>132945.91</v>
      </c>
      <c r="D27" s="12">
        <v>101050.14</v>
      </c>
      <c r="E27" s="12">
        <f t="shared" si="0"/>
        <v>233996.05</v>
      </c>
      <c r="F27" s="12">
        <v>133053.04</v>
      </c>
      <c r="G27" s="16">
        <f t="shared" si="2"/>
        <v>100943.00999999998</v>
      </c>
    </row>
    <row r="28" spans="1:10" x14ac:dyDescent="0.25">
      <c r="A28" s="66" t="s">
        <v>9</v>
      </c>
      <c r="B28" s="66"/>
      <c r="C28" s="16">
        <f>C18++C24+C25+C26+C27</f>
        <v>411172.91000000003</v>
      </c>
      <c r="D28" s="12">
        <f>D18+D24+D25+D26+D27</f>
        <v>1545261.2399999995</v>
      </c>
      <c r="E28" s="12">
        <f>E18+E24+E25+E26+E27</f>
        <v>1956434.1499999997</v>
      </c>
      <c r="F28" s="12">
        <f>F18+F24+F25+F26+F27</f>
        <v>1584099.8299999998</v>
      </c>
      <c r="G28" s="16">
        <f>G18+G24+G25+G26+G27</f>
        <v>372334.31999999995</v>
      </c>
    </row>
    <row r="30" spans="1:10" x14ac:dyDescent="0.25">
      <c r="A30" s="7" t="s">
        <v>23</v>
      </c>
      <c r="B30" s="7"/>
      <c r="C30" s="7"/>
      <c r="D30" s="7"/>
      <c r="E30" s="8"/>
    </row>
    <row r="32" spans="1:10" ht="39" x14ac:dyDescent="0.25">
      <c r="A32" s="22" t="s">
        <v>10</v>
      </c>
      <c r="B32" s="67" t="s">
        <v>11</v>
      </c>
      <c r="C32" s="67"/>
      <c r="D32" s="67"/>
      <c r="E32" s="67"/>
      <c r="F32" s="2" t="s">
        <v>12</v>
      </c>
      <c r="G32" s="3" t="s">
        <v>16</v>
      </c>
    </row>
    <row r="33" spans="1:12" x14ac:dyDescent="0.25">
      <c r="A33" s="5" t="s">
        <v>17</v>
      </c>
      <c r="B33" s="69" t="s">
        <v>32</v>
      </c>
      <c r="C33" s="69"/>
      <c r="D33" s="69"/>
      <c r="E33" s="69"/>
      <c r="F33" s="13" t="s">
        <v>64</v>
      </c>
      <c r="G33" s="20">
        <v>25447.8</v>
      </c>
    </row>
    <row r="34" spans="1:12" ht="34.5" customHeight="1" x14ac:dyDescent="0.25">
      <c r="A34" s="5" t="s">
        <v>18</v>
      </c>
      <c r="B34" s="69" t="s">
        <v>33</v>
      </c>
      <c r="C34" s="69"/>
      <c r="D34" s="69"/>
      <c r="E34" s="69"/>
      <c r="F34" s="58" t="s">
        <v>73</v>
      </c>
      <c r="G34" s="20">
        <v>17128.080000000002</v>
      </c>
    </row>
    <row r="35" spans="1:12" x14ac:dyDescent="0.25">
      <c r="A35" s="5" t="s">
        <v>76</v>
      </c>
      <c r="B35" s="77" t="s">
        <v>72</v>
      </c>
      <c r="C35" s="78"/>
      <c r="D35" s="78"/>
      <c r="E35" s="79"/>
      <c r="F35" s="59"/>
      <c r="G35" s="20">
        <v>1748.4</v>
      </c>
    </row>
    <row r="36" spans="1:12" ht="32.25" customHeight="1" x14ac:dyDescent="0.25">
      <c r="A36" s="6" t="s">
        <v>19</v>
      </c>
      <c r="B36" s="72" t="s">
        <v>34</v>
      </c>
      <c r="C36" s="72"/>
      <c r="D36" s="72"/>
      <c r="E36" s="72"/>
      <c r="F36" s="60" t="s">
        <v>80</v>
      </c>
      <c r="G36" s="20">
        <v>227896</v>
      </c>
    </row>
    <row r="37" spans="1:12" x14ac:dyDescent="0.25">
      <c r="A37" s="29" t="s">
        <v>20</v>
      </c>
      <c r="B37" s="81" t="s">
        <v>77</v>
      </c>
      <c r="C37" s="81"/>
      <c r="D37" s="81"/>
      <c r="E37" s="81"/>
      <c r="F37" s="61"/>
      <c r="G37" s="20">
        <v>11255.28</v>
      </c>
    </row>
    <row r="38" spans="1:12" x14ac:dyDescent="0.25">
      <c r="A38" s="27" t="s">
        <v>21</v>
      </c>
      <c r="B38" s="74" t="s">
        <v>70</v>
      </c>
      <c r="C38" s="75"/>
      <c r="D38" s="75"/>
      <c r="E38" s="76"/>
      <c r="F38" s="61"/>
      <c r="G38" s="20"/>
      <c r="K38" s="24"/>
    </row>
    <row r="39" spans="1:12" x14ac:dyDescent="0.25">
      <c r="A39" s="5" t="s">
        <v>22</v>
      </c>
      <c r="B39" s="69" t="s">
        <v>35</v>
      </c>
      <c r="C39" s="69"/>
      <c r="D39" s="69"/>
      <c r="E39" s="69"/>
      <c r="F39" s="61"/>
      <c r="G39" s="20">
        <v>28628.76</v>
      </c>
    </row>
    <row r="40" spans="1:12" x14ac:dyDescent="0.25">
      <c r="A40" s="5" t="s">
        <v>31</v>
      </c>
      <c r="B40" s="69" t="s">
        <v>82</v>
      </c>
      <c r="C40" s="69"/>
      <c r="D40" s="69"/>
      <c r="E40" s="69"/>
      <c r="F40" s="62"/>
      <c r="G40" s="20">
        <v>10766.64</v>
      </c>
      <c r="K40" s="24"/>
    </row>
    <row r="41" spans="1:12" ht="21" customHeight="1" x14ac:dyDescent="0.25">
      <c r="A41" s="5" t="s">
        <v>36</v>
      </c>
      <c r="B41" s="80" t="s">
        <v>79</v>
      </c>
      <c r="C41" s="80"/>
      <c r="D41" s="80"/>
      <c r="E41" s="80"/>
      <c r="F41" s="19" t="s">
        <v>62</v>
      </c>
      <c r="G41" s="20">
        <v>4893.72</v>
      </c>
      <c r="K41" s="24"/>
    </row>
    <row r="42" spans="1:12" ht="15.75" customHeight="1" x14ac:dyDescent="0.25">
      <c r="A42" s="27" t="s">
        <v>40</v>
      </c>
      <c r="B42" s="74" t="s">
        <v>69</v>
      </c>
      <c r="C42" s="75"/>
      <c r="D42" s="75"/>
      <c r="E42" s="76"/>
      <c r="F42" s="19"/>
      <c r="G42" s="20"/>
    </row>
    <row r="43" spans="1:12" ht="15.75" customHeight="1" x14ac:dyDescent="0.25">
      <c r="A43" s="27" t="s">
        <v>41</v>
      </c>
      <c r="B43" s="74" t="s">
        <v>66</v>
      </c>
      <c r="C43" s="75"/>
      <c r="D43" s="75"/>
      <c r="E43" s="76"/>
      <c r="F43" s="19"/>
      <c r="G43" s="20"/>
    </row>
    <row r="44" spans="1:12" x14ac:dyDescent="0.25">
      <c r="A44" s="5" t="s">
        <v>42</v>
      </c>
      <c r="B44" s="69" t="s">
        <v>37</v>
      </c>
      <c r="C44" s="69"/>
      <c r="D44" s="69"/>
      <c r="E44" s="69"/>
      <c r="F44" s="13" t="s">
        <v>78</v>
      </c>
      <c r="G44" s="20">
        <v>49916.52</v>
      </c>
    </row>
    <row r="45" spans="1:12" x14ac:dyDescent="0.25">
      <c r="A45" s="5" t="s">
        <v>43</v>
      </c>
      <c r="B45" s="69" t="s">
        <v>38</v>
      </c>
      <c r="C45" s="69"/>
      <c r="D45" s="69"/>
      <c r="E45" s="69"/>
      <c r="F45" s="13" t="s">
        <v>78</v>
      </c>
      <c r="G45" s="20">
        <v>85640.52</v>
      </c>
      <c r="I45" s="24"/>
      <c r="K45" s="33"/>
    </row>
    <row r="46" spans="1:12" x14ac:dyDescent="0.25">
      <c r="A46" s="27" t="s">
        <v>44</v>
      </c>
      <c r="B46" s="74" t="s">
        <v>71</v>
      </c>
      <c r="C46" s="75"/>
      <c r="D46" s="75"/>
      <c r="E46" s="76"/>
      <c r="F46" s="13"/>
      <c r="G46" s="20"/>
      <c r="L46" s="24"/>
    </row>
    <row r="47" spans="1:12" x14ac:dyDescent="0.25">
      <c r="A47" s="5" t="s">
        <v>46</v>
      </c>
      <c r="B47" s="69" t="s">
        <v>39</v>
      </c>
      <c r="C47" s="69"/>
      <c r="D47" s="69"/>
      <c r="E47" s="69"/>
      <c r="F47" s="18" t="s">
        <v>63</v>
      </c>
      <c r="G47" s="20">
        <v>1713.04</v>
      </c>
      <c r="K47" s="24"/>
    </row>
    <row r="48" spans="1:12" x14ac:dyDescent="0.25">
      <c r="A48" s="82" t="s">
        <v>45</v>
      </c>
      <c r="B48" s="83"/>
      <c r="C48" s="83"/>
      <c r="D48" s="83"/>
      <c r="E48" s="84"/>
      <c r="F48" s="5"/>
      <c r="G48" s="20"/>
    </row>
    <row r="49" spans="1:7" x14ac:dyDescent="0.25">
      <c r="A49" s="5" t="s">
        <v>47</v>
      </c>
      <c r="B49" s="69" t="s">
        <v>2</v>
      </c>
      <c r="C49" s="69"/>
      <c r="D49" s="69"/>
      <c r="E49" s="69"/>
      <c r="F49" s="32" t="s">
        <v>81</v>
      </c>
      <c r="G49" s="20">
        <f>D20</f>
        <v>2202.7199999999998</v>
      </c>
    </row>
    <row r="50" spans="1:7" x14ac:dyDescent="0.25">
      <c r="A50" s="5" t="s">
        <v>48</v>
      </c>
      <c r="B50" s="69" t="s">
        <v>3</v>
      </c>
      <c r="C50" s="69"/>
      <c r="D50" s="69"/>
      <c r="E50" s="69"/>
      <c r="F50" s="32" t="s">
        <v>83</v>
      </c>
      <c r="G50" s="20">
        <f>D21</f>
        <v>0</v>
      </c>
    </row>
    <row r="51" spans="1:7" x14ac:dyDescent="0.25">
      <c r="A51" s="5" t="s">
        <v>50</v>
      </c>
      <c r="B51" s="69" t="s">
        <v>49</v>
      </c>
      <c r="C51" s="69"/>
      <c r="D51" s="69"/>
      <c r="E51" s="69"/>
      <c r="F51" s="13" t="s">
        <v>65</v>
      </c>
      <c r="G51" s="20">
        <f>D23+34856.13</f>
        <v>55288.229999999996</v>
      </c>
    </row>
    <row r="52" spans="1:7" x14ac:dyDescent="0.25">
      <c r="A52" s="5" t="s">
        <v>51</v>
      </c>
      <c r="B52" s="69" t="s">
        <v>4</v>
      </c>
      <c r="C52" s="69"/>
      <c r="D52" s="69"/>
      <c r="E52" s="69"/>
      <c r="F52" s="32" t="s">
        <v>81</v>
      </c>
      <c r="G52" s="20">
        <f>D22</f>
        <v>1713.12</v>
      </c>
    </row>
    <row r="53" spans="1:7" x14ac:dyDescent="0.25">
      <c r="A53" s="5" t="s">
        <v>52</v>
      </c>
      <c r="B53" s="91" t="s">
        <v>15</v>
      </c>
      <c r="C53" s="91"/>
      <c r="D53" s="91"/>
      <c r="E53" s="91"/>
      <c r="F53" s="5"/>
      <c r="G53" s="12">
        <f>SUM(G33:G52)</f>
        <v>524238.83</v>
      </c>
    </row>
    <row r="54" spans="1:7" x14ac:dyDescent="0.25">
      <c r="A54" s="5" t="s">
        <v>67</v>
      </c>
      <c r="B54" s="82" t="s">
        <v>89</v>
      </c>
      <c r="C54" s="83"/>
      <c r="D54" s="83"/>
      <c r="E54" s="83"/>
      <c r="F54" s="84"/>
      <c r="G54" s="21">
        <f>G11+F18+F26+F27-G53</f>
        <v>247773.21000000002</v>
      </c>
    </row>
    <row r="56" spans="1:7" x14ac:dyDescent="0.25">
      <c r="A56" s="89" t="s">
        <v>53</v>
      </c>
      <c r="B56" s="89"/>
      <c r="C56" s="10"/>
      <c r="D56" s="10"/>
      <c r="E56" s="10"/>
    </row>
    <row r="57" spans="1:7" x14ac:dyDescent="0.25">
      <c r="A57" s="90" t="s">
        <v>90</v>
      </c>
      <c r="B57" s="90"/>
      <c r="C57" s="90"/>
      <c r="D57" s="90"/>
      <c r="E57" s="90"/>
      <c r="G57" s="26">
        <f>G24+G25</f>
        <v>192475.55000000016</v>
      </c>
    </row>
    <row r="58" spans="1:7" x14ac:dyDescent="0.25">
      <c r="A58" s="35"/>
      <c r="B58" s="35"/>
      <c r="C58" s="35"/>
      <c r="D58" s="35"/>
      <c r="E58" s="35"/>
      <c r="G58" s="26"/>
    </row>
    <row r="59" spans="1:7" x14ac:dyDescent="0.25">
      <c r="A59" s="34" t="s">
        <v>91</v>
      </c>
      <c r="B59" s="34"/>
      <c r="C59" s="34"/>
      <c r="D59" s="34"/>
      <c r="E59" s="34"/>
      <c r="F59" s="36"/>
      <c r="G59" s="26">
        <v>862492</v>
      </c>
    </row>
    <row r="60" spans="1:7" x14ac:dyDescent="0.25">
      <c r="A60" s="10"/>
      <c r="B60" s="10"/>
      <c r="C60" s="10"/>
      <c r="D60" s="10"/>
      <c r="E60" s="10"/>
    </row>
    <row r="61" spans="1:7" x14ac:dyDescent="0.25">
      <c r="A61" s="89" t="s">
        <v>54</v>
      </c>
      <c r="B61" s="89"/>
      <c r="C61" s="10"/>
      <c r="D61" s="10"/>
      <c r="E61" s="10"/>
    </row>
    <row r="63" spans="1:7" x14ac:dyDescent="0.25">
      <c r="A63" s="13" t="s">
        <v>10</v>
      </c>
      <c r="B63" s="92" t="s">
        <v>57</v>
      </c>
      <c r="C63" s="93"/>
      <c r="D63" s="93"/>
      <c r="E63" s="94"/>
      <c r="F63" s="11" t="s">
        <v>55</v>
      </c>
      <c r="G63" s="5" t="s">
        <v>56</v>
      </c>
    </row>
    <row r="64" spans="1:7" x14ac:dyDescent="0.25">
      <c r="A64" s="13" t="s">
        <v>17</v>
      </c>
      <c r="B64" s="95" t="s">
        <v>58</v>
      </c>
      <c r="C64" s="96"/>
      <c r="D64" s="96"/>
      <c r="E64" s="97"/>
      <c r="F64" s="30"/>
      <c r="G64" s="37"/>
    </row>
    <row r="65" spans="1:7" x14ac:dyDescent="0.25">
      <c r="A65" s="13" t="s">
        <v>18</v>
      </c>
      <c r="B65" s="95" t="s">
        <v>59</v>
      </c>
      <c r="C65" s="96"/>
      <c r="D65" s="96"/>
      <c r="E65" s="97"/>
      <c r="F65" s="30"/>
      <c r="G65" s="31"/>
    </row>
    <row r="66" spans="1:7" x14ac:dyDescent="0.25">
      <c r="A66" s="13" t="s">
        <v>19</v>
      </c>
      <c r="B66" s="95" t="s">
        <v>60</v>
      </c>
      <c r="C66" s="96"/>
      <c r="D66" s="96"/>
      <c r="E66" s="97"/>
      <c r="F66" s="30">
        <v>2</v>
      </c>
      <c r="G66" s="31">
        <v>41195.760000000002</v>
      </c>
    </row>
  </sheetData>
  <mergeCells count="54">
    <mergeCell ref="B63:E63"/>
    <mergeCell ref="B64:E64"/>
    <mergeCell ref="B65:E65"/>
    <mergeCell ref="B66:E66"/>
    <mergeCell ref="B54:F54"/>
    <mergeCell ref="A56:B56"/>
    <mergeCell ref="A57:E57"/>
    <mergeCell ref="A61:B61"/>
    <mergeCell ref="B53:E53"/>
    <mergeCell ref="A5:G5"/>
    <mergeCell ref="A6:G6"/>
    <mergeCell ref="A7:G7"/>
    <mergeCell ref="A8:G8"/>
    <mergeCell ref="A13:E13"/>
    <mergeCell ref="A10:E10"/>
    <mergeCell ref="A11:E11"/>
    <mergeCell ref="B47:E47"/>
    <mergeCell ref="B49:E49"/>
    <mergeCell ref="B37:E37"/>
    <mergeCell ref="B38:E38"/>
    <mergeCell ref="A48:E48"/>
    <mergeCell ref="B46:E46"/>
    <mergeCell ref="B50:E50"/>
    <mergeCell ref="B51:E51"/>
    <mergeCell ref="A23:B23"/>
    <mergeCell ref="B52:E52"/>
    <mergeCell ref="A24:B24"/>
    <mergeCell ref="A25:B25"/>
    <mergeCell ref="A26:B26"/>
    <mergeCell ref="A27:B27"/>
    <mergeCell ref="B45:E45"/>
    <mergeCell ref="B42:E42"/>
    <mergeCell ref="B43:E43"/>
    <mergeCell ref="B35:E35"/>
    <mergeCell ref="B39:E39"/>
    <mergeCell ref="B41:E41"/>
    <mergeCell ref="B44:E44"/>
    <mergeCell ref="B40:E40"/>
    <mergeCell ref="F34:F35"/>
    <mergeCell ref="F36:F40"/>
    <mergeCell ref="A2:G2"/>
    <mergeCell ref="A3:G3"/>
    <mergeCell ref="A21:B21"/>
    <mergeCell ref="A28:B28"/>
    <mergeCell ref="B32:E32"/>
    <mergeCell ref="A15:B16"/>
    <mergeCell ref="B33:E33"/>
    <mergeCell ref="B34:E34"/>
    <mergeCell ref="A22:B22"/>
    <mergeCell ref="A17:B17"/>
    <mergeCell ref="A18:B18"/>
    <mergeCell ref="A19:B19"/>
    <mergeCell ref="A20:B20"/>
    <mergeCell ref="B36:E36"/>
  </mergeCells>
  <pageMargins left="0.23622047244094491" right="0.23622047244094491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22" workbookViewId="0">
      <selection activeCell="L7" sqref="K7:L7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8" t="s">
        <v>92</v>
      </c>
    </row>
    <row r="2" spans="1:4" ht="68.25" customHeight="1" x14ac:dyDescent="0.25">
      <c r="A2" s="98" t="s">
        <v>93</v>
      </c>
      <c r="B2" s="99"/>
      <c r="C2" s="99"/>
      <c r="D2" s="99"/>
    </row>
    <row r="3" spans="1:4" ht="26.45" customHeight="1" x14ac:dyDescent="0.25">
      <c r="A3" s="39" t="s">
        <v>10</v>
      </c>
      <c r="B3" s="39" t="s">
        <v>94</v>
      </c>
      <c r="C3" s="39" t="s">
        <v>95</v>
      </c>
      <c r="D3" s="40" t="s">
        <v>96</v>
      </c>
    </row>
    <row r="4" spans="1:4" ht="15.75" x14ac:dyDescent="0.25">
      <c r="A4" s="39">
        <v>1</v>
      </c>
      <c r="B4" s="41" t="s">
        <v>97</v>
      </c>
      <c r="C4" s="40"/>
      <c r="D4" s="42"/>
    </row>
    <row r="5" spans="1:4" ht="15.75" x14ac:dyDescent="0.25">
      <c r="A5" s="39"/>
      <c r="B5" s="43" t="s">
        <v>98</v>
      </c>
      <c r="C5" s="39"/>
      <c r="D5" s="42">
        <v>3153</v>
      </c>
    </row>
    <row r="6" spans="1:4" ht="15.75" x14ac:dyDescent="0.25">
      <c r="A6" s="39"/>
      <c r="B6" s="44" t="s">
        <v>99</v>
      </c>
      <c r="C6" s="39" t="s">
        <v>100</v>
      </c>
      <c r="D6" s="42"/>
    </row>
    <row r="7" spans="1:4" ht="15.75" x14ac:dyDescent="0.25">
      <c r="A7" s="39"/>
      <c r="B7" s="44"/>
      <c r="C7" s="39"/>
      <c r="D7" s="42"/>
    </row>
    <row r="8" spans="1:4" ht="30.75" x14ac:dyDescent="0.25">
      <c r="A8" s="39"/>
      <c r="B8" s="43" t="s">
        <v>101</v>
      </c>
      <c r="C8" s="39"/>
      <c r="D8" s="42">
        <v>35844</v>
      </c>
    </row>
    <row r="9" spans="1:4" ht="29.25" x14ac:dyDescent="0.25">
      <c r="A9" s="39"/>
      <c r="B9" s="45" t="s">
        <v>102</v>
      </c>
      <c r="C9" s="39" t="s">
        <v>103</v>
      </c>
      <c r="D9" s="42"/>
    </row>
    <row r="10" spans="1:4" ht="15.75" x14ac:dyDescent="0.25">
      <c r="A10" s="39"/>
      <c r="B10" s="45" t="s">
        <v>104</v>
      </c>
      <c r="C10" s="39" t="s">
        <v>105</v>
      </c>
      <c r="D10" s="42"/>
    </row>
    <row r="11" spans="1:4" ht="15.75" x14ac:dyDescent="0.25">
      <c r="A11" s="39"/>
      <c r="B11" s="45" t="s">
        <v>106</v>
      </c>
      <c r="C11" s="39" t="s">
        <v>107</v>
      </c>
      <c r="D11" s="42"/>
    </row>
    <row r="12" spans="1:4" ht="15.75" x14ac:dyDescent="0.25">
      <c r="A12" s="39"/>
      <c r="B12" s="45" t="s">
        <v>108</v>
      </c>
      <c r="C12" s="39" t="s">
        <v>109</v>
      </c>
      <c r="D12" s="42"/>
    </row>
    <row r="13" spans="1:4" ht="15.75" x14ac:dyDescent="0.25">
      <c r="A13" s="39"/>
      <c r="B13" s="45" t="s">
        <v>110</v>
      </c>
      <c r="C13" s="39"/>
      <c r="D13" s="42"/>
    </row>
    <row r="14" spans="1:4" ht="15.75" x14ac:dyDescent="0.25">
      <c r="A14" s="39"/>
      <c r="B14" s="44"/>
      <c r="C14" s="39"/>
      <c r="D14" s="42"/>
    </row>
    <row r="15" spans="1:4" ht="15.75" x14ac:dyDescent="0.25">
      <c r="A15" s="39"/>
      <c r="B15" s="46" t="s">
        <v>111</v>
      </c>
      <c r="C15" s="39"/>
      <c r="D15" s="42">
        <v>2626</v>
      </c>
    </row>
    <row r="16" spans="1:4" ht="17.25" customHeight="1" x14ac:dyDescent="0.25">
      <c r="A16" s="39"/>
      <c r="B16" s="43" t="s">
        <v>112</v>
      </c>
      <c r="C16" s="39" t="s">
        <v>113</v>
      </c>
      <c r="D16" s="42">
        <v>40310</v>
      </c>
    </row>
    <row r="17" spans="1:4" ht="15.75" x14ac:dyDescent="0.25">
      <c r="A17" s="39"/>
      <c r="B17" s="43" t="s">
        <v>114</v>
      </c>
      <c r="C17" s="39"/>
      <c r="D17" s="42">
        <v>3136</v>
      </c>
    </row>
    <row r="18" spans="1:4" ht="15.75" x14ac:dyDescent="0.25">
      <c r="A18" s="39"/>
      <c r="B18" s="43"/>
      <c r="C18" s="39"/>
      <c r="D18" s="42"/>
    </row>
    <row r="19" spans="1:4" ht="15.75" x14ac:dyDescent="0.25">
      <c r="A19" s="39"/>
      <c r="B19" s="43" t="s">
        <v>115</v>
      </c>
      <c r="C19" s="39"/>
      <c r="D19" s="42">
        <v>7723</v>
      </c>
    </row>
    <row r="20" spans="1:4" ht="15.75" x14ac:dyDescent="0.25">
      <c r="A20" s="39"/>
      <c r="B20" s="44" t="s">
        <v>116</v>
      </c>
      <c r="C20" s="39" t="s">
        <v>117</v>
      </c>
      <c r="D20" s="42"/>
    </row>
    <row r="21" spans="1:4" ht="15.75" x14ac:dyDescent="0.25">
      <c r="A21" s="39"/>
      <c r="B21" s="43"/>
      <c r="C21" s="39"/>
      <c r="D21" s="42"/>
    </row>
    <row r="22" spans="1:4" ht="15.75" x14ac:dyDescent="0.25">
      <c r="A22" s="39">
        <v>2</v>
      </c>
      <c r="B22" s="41" t="s">
        <v>118</v>
      </c>
      <c r="C22" s="39"/>
      <c r="D22" s="42">
        <v>2778</v>
      </c>
    </row>
    <row r="23" spans="1:4" ht="15.75" x14ac:dyDescent="0.25">
      <c r="A23" s="39"/>
      <c r="B23" s="44" t="s">
        <v>119</v>
      </c>
      <c r="C23" s="39" t="s">
        <v>120</v>
      </c>
      <c r="D23" s="42"/>
    </row>
    <row r="24" spans="1:4" ht="15.75" customHeight="1" x14ac:dyDescent="0.25">
      <c r="A24" s="39"/>
      <c r="B24" s="44" t="s">
        <v>121</v>
      </c>
      <c r="C24" s="39" t="s">
        <v>122</v>
      </c>
      <c r="D24" s="42"/>
    </row>
    <row r="25" spans="1:4" ht="15.75" customHeight="1" x14ac:dyDescent="0.25">
      <c r="A25" s="39"/>
      <c r="B25" s="44"/>
      <c r="C25" s="39"/>
      <c r="D25" s="42"/>
    </row>
    <row r="26" spans="1:4" ht="15.75" x14ac:dyDescent="0.25">
      <c r="A26" s="39">
        <v>3</v>
      </c>
      <c r="B26" s="41" t="s">
        <v>123</v>
      </c>
      <c r="C26" s="39"/>
      <c r="D26" s="42"/>
    </row>
    <row r="27" spans="1:4" ht="18" customHeight="1" x14ac:dyDescent="0.25">
      <c r="A27" s="39"/>
      <c r="B27" s="43" t="s">
        <v>124</v>
      </c>
      <c r="C27" s="39" t="s">
        <v>125</v>
      </c>
      <c r="D27" s="42">
        <v>4721</v>
      </c>
    </row>
    <row r="28" spans="1:4" ht="18" customHeight="1" x14ac:dyDescent="0.25">
      <c r="A28" s="39"/>
      <c r="B28" s="43" t="s">
        <v>126</v>
      </c>
      <c r="C28" s="39" t="s">
        <v>100</v>
      </c>
      <c r="D28" s="42">
        <v>88791</v>
      </c>
    </row>
    <row r="29" spans="1:4" ht="18" customHeight="1" x14ac:dyDescent="0.25">
      <c r="A29" s="39"/>
      <c r="B29" s="43" t="s">
        <v>127</v>
      </c>
      <c r="C29" s="39" t="s">
        <v>100</v>
      </c>
      <c r="D29" s="42">
        <v>4033</v>
      </c>
    </row>
    <row r="30" spans="1:4" ht="19.149999999999999" customHeight="1" x14ac:dyDescent="0.25">
      <c r="A30" s="39"/>
      <c r="B30" s="43" t="s">
        <v>128</v>
      </c>
      <c r="C30" s="39"/>
      <c r="D30" s="42"/>
    </row>
    <row r="31" spans="1:4" ht="19.5" customHeight="1" x14ac:dyDescent="0.25">
      <c r="A31" s="39"/>
      <c r="B31" s="43" t="s">
        <v>129</v>
      </c>
      <c r="C31" s="39" t="s">
        <v>130</v>
      </c>
      <c r="D31" s="42">
        <v>2892</v>
      </c>
    </row>
    <row r="32" spans="1:4" ht="20.25" customHeight="1" x14ac:dyDescent="0.25">
      <c r="A32" s="39"/>
      <c r="B32" s="43" t="s">
        <v>131</v>
      </c>
      <c r="C32" s="39" t="s">
        <v>132</v>
      </c>
      <c r="D32" s="42">
        <v>1544</v>
      </c>
    </row>
    <row r="33" spans="1:4" ht="28.9" customHeight="1" x14ac:dyDescent="0.25">
      <c r="A33" s="39"/>
      <c r="B33" s="43" t="s">
        <v>133</v>
      </c>
      <c r="C33" s="39" t="s">
        <v>107</v>
      </c>
      <c r="D33" s="42">
        <v>8617</v>
      </c>
    </row>
    <row r="34" spans="1:4" ht="16.5" customHeight="1" x14ac:dyDescent="0.25">
      <c r="A34" s="39"/>
      <c r="B34" s="43" t="s">
        <v>134</v>
      </c>
      <c r="C34" s="39" t="s">
        <v>109</v>
      </c>
      <c r="D34" s="42">
        <v>486</v>
      </c>
    </row>
    <row r="35" spans="1:4" ht="15.75" x14ac:dyDescent="0.25">
      <c r="A35" s="39"/>
      <c r="B35" s="43" t="s">
        <v>135</v>
      </c>
      <c r="C35" s="39" t="s">
        <v>109</v>
      </c>
      <c r="D35" s="42">
        <v>413</v>
      </c>
    </row>
    <row r="36" spans="1:4" ht="15.75" x14ac:dyDescent="0.25">
      <c r="A36" s="39"/>
      <c r="B36" s="43"/>
      <c r="C36" s="39"/>
      <c r="D36" s="42"/>
    </row>
    <row r="37" spans="1:4" ht="15.6" customHeight="1" x14ac:dyDescent="0.25">
      <c r="A37" s="39">
        <v>4</v>
      </c>
      <c r="B37" s="41" t="s">
        <v>136</v>
      </c>
      <c r="C37" s="39"/>
      <c r="D37" s="42">
        <v>16179</v>
      </c>
    </row>
    <row r="38" spans="1:4" ht="15.6" customHeight="1" x14ac:dyDescent="0.25">
      <c r="A38" s="39"/>
      <c r="B38" s="41"/>
      <c r="C38" s="39"/>
      <c r="D38" s="42"/>
    </row>
    <row r="39" spans="1:4" ht="15.6" customHeight="1" x14ac:dyDescent="0.25">
      <c r="A39" s="39">
        <v>5</v>
      </c>
      <c r="B39" s="41" t="s">
        <v>137</v>
      </c>
      <c r="C39" s="39"/>
      <c r="D39" s="42"/>
    </row>
    <row r="40" spans="1:4" ht="15.6" customHeight="1" x14ac:dyDescent="0.25">
      <c r="A40" s="39"/>
      <c r="B40" s="47" t="s">
        <v>138</v>
      </c>
      <c r="C40" s="39" t="s">
        <v>139</v>
      </c>
      <c r="D40" s="42">
        <v>3980</v>
      </c>
    </row>
    <row r="41" spans="1:4" ht="15.6" customHeight="1" x14ac:dyDescent="0.25">
      <c r="A41" s="39"/>
      <c r="B41" s="47" t="s">
        <v>140</v>
      </c>
      <c r="C41" s="39"/>
      <c r="D41" s="42">
        <v>670</v>
      </c>
    </row>
    <row r="42" spans="1:4" ht="27" customHeight="1" x14ac:dyDescent="0.25">
      <c r="A42" s="40"/>
      <c r="B42" s="48" t="s">
        <v>9</v>
      </c>
      <c r="C42" s="39"/>
      <c r="D42" s="49">
        <f>SUM(D5:D41)</f>
        <v>227896</v>
      </c>
    </row>
    <row r="43" spans="1:4" ht="15.75" x14ac:dyDescent="0.25">
      <c r="A43" s="50"/>
      <c r="B43" s="50"/>
      <c r="C43" s="50"/>
    </row>
    <row r="44" spans="1:4" ht="15.75" x14ac:dyDescent="0.25">
      <c r="A44" s="50"/>
      <c r="B44" s="50"/>
      <c r="C44" s="50"/>
    </row>
    <row r="45" spans="1:4" ht="15.75" x14ac:dyDescent="0.25">
      <c r="A45" s="50"/>
      <c r="B45" s="50"/>
      <c r="C45" s="50"/>
    </row>
    <row r="46" spans="1:4" ht="31.15" customHeight="1" x14ac:dyDescent="0.25">
      <c r="A46" s="50"/>
      <c r="B46" s="51"/>
      <c r="C46" s="52"/>
    </row>
    <row r="47" spans="1:4" ht="15.75" x14ac:dyDescent="0.25">
      <c r="A47" s="50"/>
      <c r="B47" s="50"/>
      <c r="C47" s="52"/>
      <c r="D47" s="53"/>
    </row>
    <row r="48" spans="1:4" ht="26.45" customHeight="1" x14ac:dyDescent="0.25">
      <c r="A48" s="54"/>
      <c r="B48" s="55"/>
      <c r="C48" s="56"/>
    </row>
    <row r="49" spans="3:3" x14ac:dyDescent="0.25">
      <c r="C49" s="57"/>
    </row>
  </sheetData>
  <mergeCells count="1">
    <mergeCell ref="A2:D2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2022-02-09T12:41:04Z</cp:lastPrinted>
  <dcterms:created xsi:type="dcterms:W3CDTF">2018-08-28T07:18:51Z</dcterms:created>
  <dcterms:modified xsi:type="dcterms:W3CDTF">2022-02-17T07:23:40Z</dcterms:modified>
</cp:coreProperties>
</file>