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G46" i="1" l="1"/>
  <c r="F25" i="1"/>
  <c r="F18" i="1" l="1"/>
  <c r="D18" i="1"/>
  <c r="G50" i="1" l="1"/>
  <c r="E21" i="1" l="1"/>
  <c r="G51" i="1" l="1"/>
  <c r="G49" i="1"/>
  <c r="G48" i="1"/>
  <c r="G52" i="1" l="1"/>
  <c r="F17" i="1"/>
  <c r="E23" i="1"/>
  <c r="G23" i="1" s="1"/>
  <c r="E24" i="1"/>
  <c r="G24" i="1" s="1"/>
  <c r="E25" i="1"/>
  <c r="E19" i="1"/>
  <c r="G19" i="1" s="1"/>
  <c r="E20" i="1"/>
  <c r="G21" i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25" i="1"/>
  <c r="G17" i="1" l="1"/>
  <c r="G27" i="1" s="1"/>
  <c r="C17" i="1"/>
  <c r="C27" i="1" s="1"/>
</calcChain>
</file>

<file path=xl/sharedStrings.xml><?xml version="1.0" encoding="utf-8"?>
<sst xmlns="http://schemas.openxmlformats.org/spreadsheetml/2006/main" count="166" uniqueCount="143">
  <si>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</si>
  <si>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</si>
  <si>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</si>
  <si>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</si>
  <si>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</si>
  <si>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</si>
  <si>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</si>
  <si>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</si>
  <si>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</si>
  <si>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</si>
  <si>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</si>
  <si>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</si>
  <si>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</si>
  <si>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</si>
  <si>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</si>
  <si>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</si>
  <si>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</si>
  <si>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</si>
  <si>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</si>
  <si>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</si>
  <si>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</si>
  <si>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</si>
  <si>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</si>
  <si>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</si>
  <si>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</si>
  <si>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</si>
  <si>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</si>
  <si>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</si>
  <si>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</si>
  <si>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</si>
  <si>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</si>
  <si>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</si>
  <si>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</si>
  <si>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</si>
  <si>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</si>
  <si>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</si>
  <si>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</si>
  <si>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</si>
  <si>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</si>
  <si>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</si>
  <si>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</si>
  <si>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</si>
  <si>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</si>
  <si>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</si>
  <si>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</si>
  <si>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</si>
  <si>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</si>
  <si>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</si>
  <si>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</si>
  <si>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</si>
  <si>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</si>
  <si>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</si>
  <si>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</si>
  <si>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</si>
  <si>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</si>
  <si>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</si>
  <si>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</si>
  <si>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</si>
  <si>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</si>
  <si>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</si>
  <si>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</si>
  <si>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</si>
  <si>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</si>
  <si>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</si>
  <si>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</si>
  <si>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</si>
  <si>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</si>
  <si>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</si>
  <si>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</si>
  <si>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</si>
  <si>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</si>
  <si>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</si>
  <si>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</si>
  <si>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</si>
  <si>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Волочаевская,9</t>
    </r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</si>
  <si>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</si>
  <si>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</si>
  <si>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</si>
  <si>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</si>
  <si>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</si>
  <si>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t>ГП ЯО "Северный Водоканал"</t>
  </si>
  <si>
    <t>Содержание и ремонт внутридомового газового оборудования (тариф,договор)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</si>
  <si>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</si>
  <si>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</si>
  <si>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</si>
  <si>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</si>
  <si>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</si>
  <si>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</si>
  <si>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</si>
  <si>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</si>
  <si>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</si>
  <si>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Волочаевская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</si>
  <si>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</si>
  <si>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</si>
  <si>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</si>
  <si>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</si>
  <si>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</si>
  <si>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</si>
  <si>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355 м.</t>
  </si>
  <si>
    <t>смена задвижек</t>
  </si>
  <si>
    <t>1 шт.</t>
  </si>
  <si>
    <t>регулировка полотенцесушителей</t>
  </si>
  <si>
    <t>9 шт.</t>
  </si>
  <si>
    <t>Ремонт системы центрального отопления</t>
  </si>
  <si>
    <t>15,4 м.</t>
  </si>
  <si>
    <t>регулировка ц/о</t>
  </si>
  <si>
    <t>67 приб.</t>
  </si>
  <si>
    <t>смена вентилей</t>
  </si>
  <si>
    <t>3 шт.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</si>
  <si>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</si>
  <si>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</si>
  <si>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</si>
  <si>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</si>
  <si>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</si>
  <si>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</si>
  <si>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</si>
  <si>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171,2 м.</t>
  </si>
  <si>
    <t>Электромонтажные работы</t>
  </si>
  <si>
    <t>в том числе смена ламп</t>
  </si>
  <si>
    <t>ремонт электрощитов</t>
  </si>
  <si>
    <t>30 шт.</t>
  </si>
  <si>
    <t>смена выключателей автоматических</t>
  </si>
  <si>
    <t>69 шт.</t>
  </si>
  <si>
    <t>смена электропроводки</t>
  </si>
  <si>
    <t>80 приб.</t>
  </si>
  <si>
    <t>смена выключателей</t>
  </si>
  <si>
    <t>смена светильников</t>
  </si>
  <si>
    <t>Общестроительные работы</t>
  </si>
  <si>
    <t>Остекление рам</t>
  </si>
  <si>
    <t>1,3 м2</t>
  </si>
  <si>
    <t>Ремонт рам</t>
  </si>
  <si>
    <t>2 шт.</t>
  </si>
  <si>
    <t>Ремонт кровли</t>
  </si>
  <si>
    <t>36,6 м2</t>
  </si>
  <si>
    <t>Ремонт межпанельних швов</t>
  </si>
  <si>
    <t>57,7 м.</t>
  </si>
  <si>
    <t>Ремонт поручней</t>
  </si>
  <si>
    <t>2 м.</t>
  </si>
  <si>
    <t>Ремонт полов</t>
  </si>
  <si>
    <t>1 м2</t>
  </si>
  <si>
    <t>Смена замков с проушинами</t>
  </si>
  <si>
    <t>Очистка подвального помещения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</si>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</sst>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165" fontId="0" fillId="0" borderId="0" xfId="0" applyNumberFormat="1"/>
    <xf numFmtId="0" fontId="17" fillId="0" borderId="1" xfId="0" applyFont="1" applyBorder="1"/>
    <xf numFmtId="0" fontId="0" fillId="0" borderId="0" xfId="0" applyBorder="1"/>
    <xf numFmtId="0" fontId="19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16" fillId="0" borderId="0" xfId="0" applyNumberFormat="1" applyFont="1"/>
    <xf numFmtId="164" fontId="0" fillId="0" borderId="1" xfId="0" applyNumberFormat="1" applyBorder="1" applyAlignment="1"/>
    <xf numFmtId="164" fontId="21" fillId="0" borderId="1" xfId="0" applyNumberFormat="1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6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pane xSplit="6" ySplit="13" topLeftCell="G17" activePane="bottomRight" state="frozen"/>
      <selection pane="topRight" activeCell="G1" sqref="G1"/>
      <selection pane="bottomLeft" activeCell="A14" sqref="A14"/>
      <selection pane="bottomRight" activeCell="G53" sqref="G53"/>
    </sheetView>
  </sheetViews>
  <sheetFormatPr defaultRowHeight="15" x14ac:dyDescent="0.25"/>
  <cols>
    <col min="1" max="1" width="4.42578125" customWidth="1"/>
    <col min="2" max="2" width="20.5703125" customWidth="1"/>
    <col min="3" max="3" width="11.28515625" customWidth="1"/>
    <col min="4" max="4" width="15" customWidth="1"/>
    <col min="5" max="5" width="16.140625" customWidth="1"/>
    <col min="6" max="6" width="15.5703125" customWidth="1"/>
    <col min="7" max="7" width="13.140625" customWidth="1"/>
    <col min="8" max="8" width="12.5703125" customWidth="1"/>
    <col min="9" max="9" width="13.140625" customWidth="1"/>
    <col min="10" max="10" width="10.85546875" customWidth="1"/>
    <col min="11" max="11" width="10.5703125" bestFit="1" customWidth="1"/>
    <col min="13" max="13" width="11.5703125" bestFit="1" customWidth="1"/>
  </cols>
  <sheetData>
    <row r="1" spans="1:7" x14ac:dyDescent="0.25">
      <c r="A1" s="43" t="s">
        <v>22</v>
      </c>
      <c r="B1" s="43"/>
      <c r="C1" s="43"/>
      <c r="D1" s="43"/>
      <c r="E1" s="43"/>
      <c r="F1" s="43"/>
      <c r="G1" s="43"/>
    </row>
    <row r="2" spans="1:7" ht="15.75" thickBot="1" x14ac:dyDescent="0.3">
      <c r="A2" s="44" t="s">
        <v>23</v>
      </c>
      <c r="B2" s="44"/>
      <c r="C2" s="44"/>
      <c r="D2" s="44"/>
      <c r="E2" s="44"/>
      <c r="F2" s="44"/>
      <c r="G2" s="44"/>
    </row>
    <row r="3" spans="1:7" ht="8.25" customHeight="1" x14ac:dyDescent="0.25"/>
    <row r="4" spans="1:7" x14ac:dyDescent="0.25">
      <c r="A4" s="43" t="s">
        <v>24</v>
      </c>
      <c r="B4" s="43"/>
      <c r="C4" s="43"/>
      <c r="D4" s="43"/>
      <c r="E4" s="43"/>
      <c r="F4" s="43"/>
      <c r="G4" s="43"/>
    </row>
    <row r="5" spans="1:7" ht="13.5" customHeight="1" x14ac:dyDescent="0.25">
      <c r="A5" s="68" t="s">
        <v>25</v>
      </c>
      <c r="B5" s="68"/>
      <c r="C5" s="68"/>
      <c r="D5" s="68"/>
      <c r="E5" s="68"/>
      <c r="F5" s="68"/>
      <c r="G5" s="68"/>
    </row>
    <row r="6" spans="1:7" ht="15" customHeight="1" x14ac:dyDescent="0.25">
      <c r="A6" s="69" t="s">
        <v>82</v>
      </c>
      <c r="B6" s="69"/>
      <c r="C6" s="69"/>
      <c r="D6" s="69"/>
      <c r="E6" s="69"/>
      <c r="F6" s="69"/>
      <c r="G6" s="69"/>
    </row>
    <row r="7" spans="1:7" ht="15.75" x14ac:dyDescent="0.25">
      <c r="A7" s="68" t="s">
        <v>74</v>
      </c>
      <c r="B7" s="68"/>
      <c r="C7" s="68"/>
      <c r="D7" s="68"/>
      <c r="E7" s="68"/>
      <c r="F7" s="68"/>
      <c r="G7" s="68"/>
    </row>
    <row r="8" spans="1:7" ht="9.75" customHeight="1" x14ac:dyDescent="0.25"/>
    <row r="9" spans="1:7" x14ac:dyDescent="0.25">
      <c r="A9" s="71" t="s">
        <v>27</v>
      </c>
      <c r="B9" s="71"/>
      <c r="C9" s="71"/>
      <c r="D9" s="71"/>
      <c r="E9" s="71"/>
    </row>
    <row r="10" spans="1:7" x14ac:dyDescent="0.25">
      <c r="A10" s="71" t="s">
        <v>28</v>
      </c>
      <c r="B10" s="71"/>
      <c r="C10" s="71"/>
      <c r="D10" s="71"/>
      <c r="E10" s="71"/>
      <c r="G10" s="22">
        <v>265692.71999999997</v>
      </c>
    </row>
    <row r="11" spans="1:7" ht="11.25" customHeight="1" x14ac:dyDescent="0.25"/>
    <row r="12" spans="1:7" x14ac:dyDescent="0.25">
      <c r="A12" s="70" t="s">
        <v>26</v>
      </c>
      <c r="B12" s="70"/>
      <c r="C12" s="70"/>
      <c r="D12" s="70"/>
      <c r="E12" s="70"/>
    </row>
    <row r="14" spans="1:7" ht="45.75" x14ac:dyDescent="0.25">
      <c r="A14" s="48" t="s">
        <v>0</v>
      </c>
      <c r="B14" s="48"/>
      <c r="C14" s="14" t="s">
        <v>83</v>
      </c>
      <c r="D14" s="1" t="s">
        <v>84</v>
      </c>
      <c r="E14" s="4" t="s">
        <v>15</v>
      </c>
      <c r="F14" s="1" t="s">
        <v>85</v>
      </c>
      <c r="G14" s="17" t="s">
        <v>86</v>
      </c>
    </row>
    <row r="15" spans="1:7" x14ac:dyDescent="0.25">
      <c r="A15" s="48"/>
      <c r="B15" s="48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51">
        <v>1</v>
      </c>
      <c r="B16" s="51"/>
      <c r="C16" s="15">
        <v>2</v>
      </c>
      <c r="D16" s="9">
        <v>3</v>
      </c>
      <c r="E16" s="9" t="s">
        <v>13</v>
      </c>
      <c r="F16" s="9">
        <v>5</v>
      </c>
      <c r="G16" s="15" t="s">
        <v>60</v>
      </c>
    </row>
    <row r="17" spans="1:10" ht="53.25" customHeight="1" x14ac:dyDescent="0.25">
      <c r="A17" s="52" t="s">
        <v>67</v>
      </c>
      <c r="B17" s="52"/>
      <c r="C17" s="16">
        <f>C18+C19+C20+C21+C22</f>
        <v>111035.79000000001</v>
      </c>
      <c r="D17" s="12">
        <f>D18+D19+D20+D21+D22</f>
        <v>1216657.5999999999</v>
      </c>
      <c r="E17" s="12">
        <f>E18+E19+E20+E21+E22</f>
        <v>1327693.3900000001</v>
      </c>
      <c r="F17" s="12">
        <f>F18+F19+F20+F21+F22</f>
        <v>1204300.2100000002</v>
      </c>
      <c r="G17" s="16">
        <f>G18+G19+G20+G21+G22</f>
        <v>123393.17999999998</v>
      </c>
      <c r="H17" s="24"/>
    </row>
    <row r="18" spans="1:10" ht="11.25" customHeight="1" x14ac:dyDescent="0.25">
      <c r="A18" s="45" t="s">
        <v>1</v>
      </c>
      <c r="B18" s="45"/>
      <c r="C18" s="16">
        <v>95134.84</v>
      </c>
      <c r="D18" s="12">
        <f>853066.84+173798.88+18082.54</f>
        <v>1044948.26</v>
      </c>
      <c r="E18" s="12">
        <f>C18+D18</f>
        <v>1140083.1000000001</v>
      </c>
      <c r="F18" s="12">
        <f>841304.93+171650.91+18096.92</f>
        <v>1031052.7600000001</v>
      </c>
      <c r="G18" s="16">
        <f>E18-F18</f>
        <v>109030.33999999997</v>
      </c>
      <c r="H18" s="24"/>
    </row>
    <row r="19" spans="1:10" ht="12" customHeight="1" x14ac:dyDescent="0.25">
      <c r="A19" s="45" t="s">
        <v>2</v>
      </c>
      <c r="B19" s="45"/>
      <c r="C19" s="16">
        <v>438.32</v>
      </c>
      <c r="D19" s="12">
        <v>4549.68</v>
      </c>
      <c r="E19" s="12">
        <f t="shared" ref="E19:E25" si="0">C19+D19</f>
        <v>4988</v>
      </c>
      <c r="F19" s="12">
        <v>4514.41</v>
      </c>
      <c r="G19" s="16">
        <f t="shared" ref="G19:G22" si="1">E19-F19</f>
        <v>473.59000000000015</v>
      </c>
      <c r="H19" s="27"/>
      <c r="I19" s="27"/>
      <c r="J19" s="27"/>
    </row>
    <row r="20" spans="1:10" ht="12" customHeight="1" x14ac:dyDescent="0.25">
      <c r="A20" s="45" t="s">
        <v>3</v>
      </c>
      <c r="B20" s="45"/>
      <c r="C20" s="16">
        <v>2103.9699999999998</v>
      </c>
      <c r="D20" s="12">
        <v>22066.52</v>
      </c>
      <c r="E20" s="12">
        <f t="shared" si="0"/>
        <v>24170.49</v>
      </c>
      <c r="F20" s="12">
        <v>21853.8</v>
      </c>
      <c r="G20" s="16">
        <f t="shared" si="1"/>
        <v>2316.6900000000023</v>
      </c>
    </row>
    <row r="21" spans="1:10" ht="10.5" customHeight="1" x14ac:dyDescent="0.25">
      <c r="A21" s="45" t="s">
        <v>4</v>
      </c>
      <c r="B21" s="45"/>
      <c r="C21" s="16">
        <v>626.46</v>
      </c>
      <c r="D21" s="12">
        <v>6825.96</v>
      </c>
      <c r="E21" s="12">
        <f t="shared" si="0"/>
        <v>7452.42</v>
      </c>
      <c r="F21" s="12">
        <v>6741.96</v>
      </c>
      <c r="G21" s="16">
        <f t="shared" si="1"/>
        <v>710.46</v>
      </c>
      <c r="H21" s="24"/>
      <c r="I21" s="24"/>
      <c r="J21" s="24"/>
    </row>
    <row r="22" spans="1:10" ht="12" customHeight="1" x14ac:dyDescent="0.25">
      <c r="A22" s="45" t="s">
        <v>5</v>
      </c>
      <c r="B22" s="45"/>
      <c r="C22" s="16">
        <v>12732.2</v>
      </c>
      <c r="D22" s="12">
        <v>138267.18</v>
      </c>
      <c r="E22" s="12">
        <f t="shared" si="0"/>
        <v>150999.38</v>
      </c>
      <c r="F22" s="12">
        <v>140137.28</v>
      </c>
      <c r="G22" s="16">
        <f t="shared" si="1"/>
        <v>10862.100000000006</v>
      </c>
    </row>
    <row r="23" spans="1:10" ht="11.25" customHeight="1" x14ac:dyDescent="0.25">
      <c r="A23" s="62" t="s">
        <v>6</v>
      </c>
      <c r="B23" s="62"/>
      <c r="C23" s="16">
        <v>151990.39999999999</v>
      </c>
      <c r="D23" s="12">
        <v>1679286.54</v>
      </c>
      <c r="E23" s="12">
        <f t="shared" si="0"/>
        <v>1831276.94</v>
      </c>
      <c r="F23" s="12">
        <v>1654465.88</v>
      </c>
      <c r="G23" s="16">
        <f>E23-F23</f>
        <v>176811.06000000006</v>
      </c>
    </row>
    <row r="24" spans="1:10" ht="10.5" customHeight="1" x14ac:dyDescent="0.25">
      <c r="A24" s="62" t="s">
        <v>7</v>
      </c>
      <c r="B24" s="62"/>
      <c r="C24" s="16">
        <v>60611.27</v>
      </c>
      <c r="D24" s="12">
        <v>552664.67000000004</v>
      </c>
      <c r="E24" s="12">
        <f t="shared" si="0"/>
        <v>613275.94000000006</v>
      </c>
      <c r="F24" s="12">
        <v>555883.34</v>
      </c>
      <c r="G24" s="16">
        <f t="shared" ref="G24:G25" si="2">E24-F24</f>
        <v>57392.600000000093</v>
      </c>
    </row>
    <row r="25" spans="1:10" ht="12.75" customHeight="1" x14ac:dyDescent="0.25">
      <c r="A25" s="62" t="s">
        <v>8</v>
      </c>
      <c r="B25" s="62"/>
      <c r="C25" s="16">
        <v>0</v>
      </c>
      <c r="D25" s="12">
        <v>5116.08</v>
      </c>
      <c r="E25" s="12">
        <f t="shared" si="0"/>
        <v>5116.08</v>
      </c>
      <c r="F25" s="12">
        <f>D25</f>
        <v>5116.08</v>
      </c>
      <c r="G25" s="16">
        <f t="shared" si="2"/>
        <v>0</v>
      </c>
    </row>
    <row r="26" spans="1:10" ht="11.25" customHeight="1" x14ac:dyDescent="0.25">
      <c r="A26" s="62"/>
      <c r="B26" s="62"/>
      <c r="C26" s="16"/>
      <c r="D26" s="12"/>
      <c r="E26" s="12"/>
      <c r="F26" s="12"/>
      <c r="G26" s="16"/>
    </row>
    <row r="27" spans="1:10" x14ac:dyDescent="0.25">
      <c r="A27" s="46" t="s">
        <v>9</v>
      </c>
      <c r="B27" s="46"/>
      <c r="C27" s="16">
        <f>C17++C23+C24+C25+C26</f>
        <v>323637.46000000002</v>
      </c>
      <c r="D27" s="12">
        <f>D17+D23+D24+D25+D26</f>
        <v>3453724.8899999997</v>
      </c>
      <c r="E27" s="12">
        <f>E17+E23+E24+E25+E26</f>
        <v>3777362.35</v>
      </c>
      <c r="F27" s="12">
        <f>F17+F23+F24+F25+F26</f>
        <v>3419765.51</v>
      </c>
      <c r="G27" s="16">
        <f>G17+G23+G24+G25+G26</f>
        <v>357596.84000000014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1" t="s">
        <v>10</v>
      </c>
      <c r="B31" s="47" t="s">
        <v>11</v>
      </c>
      <c r="C31" s="47"/>
      <c r="D31" s="47"/>
      <c r="E31" s="47"/>
      <c r="F31" s="2" t="s">
        <v>12</v>
      </c>
      <c r="G31" s="3" t="s">
        <v>16</v>
      </c>
    </row>
    <row r="32" spans="1:10" x14ac:dyDescent="0.25">
      <c r="A32" s="5" t="s">
        <v>17</v>
      </c>
      <c r="B32" s="49" t="s">
        <v>30</v>
      </c>
      <c r="C32" s="49"/>
      <c r="D32" s="49"/>
      <c r="E32" s="49"/>
      <c r="F32" s="13" t="s">
        <v>63</v>
      </c>
      <c r="G32" s="20">
        <v>47316.92</v>
      </c>
    </row>
    <row r="33" spans="1:13" ht="34.5" x14ac:dyDescent="0.25">
      <c r="A33" s="28" t="s">
        <v>18</v>
      </c>
      <c r="B33" s="50" t="s">
        <v>31</v>
      </c>
      <c r="C33" s="50"/>
      <c r="D33" s="50"/>
      <c r="E33" s="50"/>
      <c r="F33" s="1" t="s">
        <v>71</v>
      </c>
      <c r="G33" s="20">
        <v>31847.759999999998</v>
      </c>
    </row>
    <row r="34" spans="1:13" ht="29.25" customHeight="1" x14ac:dyDescent="0.25">
      <c r="A34" s="6" t="s">
        <v>19</v>
      </c>
      <c r="B34" s="53" t="s">
        <v>32</v>
      </c>
      <c r="C34" s="53"/>
      <c r="D34" s="53"/>
      <c r="E34" s="53"/>
      <c r="F34" s="40" t="s">
        <v>70</v>
      </c>
      <c r="G34" s="20">
        <v>1247920</v>
      </c>
    </row>
    <row r="35" spans="1:13" ht="16.5" customHeight="1" x14ac:dyDescent="0.25">
      <c r="A35" s="6" t="s">
        <v>78</v>
      </c>
      <c r="B35" s="63" t="s">
        <v>79</v>
      </c>
      <c r="C35" s="64"/>
      <c r="D35" s="64"/>
      <c r="E35" s="65"/>
      <c r="F35" s="41"/>
      <c r="G35" s="20">
        <v>20475</v>
      </c>
    </row>
    <row r="36" spans="1:13" ht="15" customHeight="1" x14ac:dyDescent="0.25">
      <c r="A36" s="5" t="s">
        <v>20</v>
      </c>
      <c r="B36" s="49" t="s">
        <v>33</v>
      </c>
      <c r="C36" s="49"/>
      <c r="D36" s="49"/>
      <c r="E36" s="49"/>
      <c r="F36" s="41"/>
      <c r="G36" s="20">
        <v>52230.8</v>
      </c>
      <c r="K36" s="31"/>
    </row>
    <row r="37" spans="1:13" ht="14.25" customHeight="1" x14ac:dyDescent="0.25">
      <c r="A37" s="26" t="s">
        <v>72</v>
      </c>
      <c r="B37" s="72" t="s">
        <v>68</v>
      </c>
      <c r="C37" s="72"/>
      <c r="D37" s="72"/>
      <c r="E37" s="72"/>
      <c r="F37" s="41"/>
      <c r="G37" s="20"/>
    </row>
    <row r="38" spans="1:13" ht="12.75" customHeight="1" x14ac:dyDescent="0.25">
      <c r="A38" s="29" t="s">
        <v>73</v>
      </c>
      <c r="B38" s="72" t="s">
        <v>69</v>
      </c>
      <c r="C38" s="72"/>
      <c r="D38" s="72"/>
      <c r="E38" s="72"/>
      <c r="F38" s="41"/>
      <c r="G38" s="20"/>
    </row>
    <row r="39" spans="1:13" ht="12.75" customHeight="1" x14ac:dyDescent="0.25">
      <c r="A39" s="30" t="s">
        <v>29</v>
      </c>
      <c r="B39" s="49" t="s">
        <v>35</v>
      </c>
      <c r="C39" s="49"/>
      <c r="D39" s="49"/>
      <c r="E39" s="49"/>
      <c r="F39" s="42"/>
      <c r="G39" s="20">
        <v>6369.8</v>
      </c>
      <c r="I39" s="23"/>
    </row>
    <row r="40" spans="1:13" ht="16.5" customHeight="1" x14ac:dyDescent="0.25">
      <c r="A40" s="5" t="s">
        <v>34</v>
      </c>
      <c r="B40" s="54" t="s">
        <v>81</v>
      </c>
      <c r="C40" s="55"/>
      <c r="D40" s="55"/>
      <c r="E40" s="55"/>
      <c r="F40" s="19" t="s">
        <v>61</v>
      </c>
      <c r="G40" s="20">
        <v>9099.36</v>
      </c>
      <c r="I40" s="23"/>
      <c r="K40" s="23"/>
    </row>
    <row r="41" spans="1:13" ht="15.75" customHeight="1" x14ac:dyDescent="0.25">
      <c r="A41" s="32" t="s">
        <v>39</v>
      </c>
      <c r="B41" s="59" t="s">
        <v>75</v>
      </c>
      <c r="C41" s="60"/>
      <c r="D41" s="60"/>
      <c r="E41" s="61"/>
      <c r="F41" s="19"/>
      <c r="G41" s="20">
        <v>11375.76</v>
      </c>
      <c r="K41" s="23"/>
    </row>
    <row r="42" spans="1:13" ht="15.75" customHeight="1" x14ac:dyDescent="0.25">
      <c r="A42" s="32" t="s">
        <v>40</v>
      </c>
      <c r="B42" s="59" t="s">
        <v>65</v>
      </c>
      <c r="C42" s="60"/>
      <c r="D42" s="60"/>
      <c r="E42" s="61"/>
      <c r="F42" s="19"/>
      <c r="G42" s="20">
        <v>162423.12</v>
      </c>
      <c r="K42" s="23"/>
    </row>
    <row r="43" spans="1:13" x14ac:dyDescent="0.25">
      <c r="A43" s="5" t="s">
        <v>41</v>
      </c>
      <c r="B43" s="49" t="s">
        <v>36</v>
      </c>
      <c r="C43" s="49"/>
      <c r="D43" s="49"/>
      <c r="E43" s="49"/>
      <c r="F43" s="13" t="s">
        <v>77</v>
      </c>
      <c r="G43" s="20">
        <v>100092.96</v>
      </c>
      <c r="I43" s="23"/>
      <c r="K43" s="31"/>
    </row>
    <row r="44" spans="1:13" x14ac:dyDescent="0.25">
      <c r="A44" s="5" t="s">
        <v>42</v>
      </c>
      <c r="B44" s="49" t="s">
        <v>37</v>
      </c>
      <c r="C44" s="49"/>
      <c r="D44" s="49"/>
      <c r="E44" s="49"/>
      <c r="F44" s="13" t="s">
        <v>77</v>
      </c>
      <c r="G44" s="20">
        <v>136490.4</v>
      </c>
      <c r="I44" s="23"/>
      <c r="K44" s="33"/>
    </row>
    <row r="45" spans="1:13" x14ac:dyDescent="0.25">
      <c r="A45" s="32" t="s">
        <v>43</v>
      </c>
      <c r="B45" s="59" t="s">
        <v>76</v>
      </c>
      <c r="C45" s="60"/>
      <c r="D45" s="60"/>
      <c r="E45" s="61"/>
      <c r="F45" s="13" t="s">
        <v>77</v>
      </c>
      <c r="G45" s="20">
        <v>77344.56</v>
      </c>
      <c r="I45" s="23"/>
      <c r="K45" s="33"/>
      <c r="L45" s="37"/>
      <c r="M45" s="27"/>
    </row>
    <row r="46" spans="1:13" x14ac:dyDescent="0.25">
      <c r="A46" s="5" t="s">
        <v>45</v>
      </c>
      <c r="B46" s="49" t="s">
        <v>38</v>
      </c>
      <c r="C46" s="49"/>
      <c r="D46" s="49"/>
      <c r="E46" s="49"/>
      <c r="F46" s="18" t="s">
        <v>62</v>
      </c>
      <c r="G46" s="20">
        <f>5170.27+2452.87</f>
        <v>7623.14</v>
      </c>
    </row>
    <row r="47" spans="1:13" x14ac:dyDescent="0.25">
      <c r="A47" s="56" t="s">
        <v>44</v>
      </c>
      <c r="B47" s="57"/>
      <c r="C47" s="57"/>
      <c r="D47" s="57"/>
      <c r="E47" s="58"/>
      <c r="F47" s="5"/>
      <c r="G47" s="20"/>
    </row>
    <row r="48" spans="1:13" ht="12" customHeight="1" x14ac:dyDescent="0.25">
      <c r="A48" s="18" t="s">
        <v>46</v>
      </c>
      <c r="B48" s="66" t="s">
        <v>2</v>
      </c>
      <c r="C48" s="66"/>
      <c r="D48" s="66"/>
      <c r="E48" s="66"/>
      <c r="F48" s="34" t="s">
        <v>80</v>
      </c>
      <c r="G48" s="12">
        <f>D19</f>
        <v>4549.68</v>
      </c>
    </row>
    <row r="49" spans="1:7" ht="12" customHeight="1" x14ac:dyDescent="0.25">
      <c r="A49" s="18" t="s">
        <v>47</v>
      </c>
      <c r="B49" s="66" t="s">
        <v>3</v>
      </c>
      <c r="C49" s="66"/>
      <c r="D49" s="66"/>
      <c r="E49" s="66"/>
      <c r="F49" s="34" t="s">
        <v>89</v>
      </c>
      <c r="G49" s="12">
        <f>D20</f>
        <v>22066.52</v>
      </c>
    </row>
    <row r="50" spans="1:7" ht="12" customHeight="1" x14ac:dyDescent="0.25">
      <c r="A50" s="18" t="s">
        <v>49</v>
      </c>
      <c r="B50" s="66" t="s">
        <v>48</v>
      </c>
      <c r="C50" s="66"/>
      <c r="D50" s="66"/>
      <c r="E50" s="66"/>
      <c r="F50" s="13" t="s">
        <v>64</v>
      </c>
      <c r="G50" s="12">
        <f>D22</f>
        <v>138267.18</v>
      </c>
    </row>
    <row r="51" spans="1:7" ht="12" customHeight="1" x14ac:dyDescent="0.25">
      <c r="A51" s="18" t="s">
        <v>50</v>
      </c>
      <c r="B51" s="66" t="s">
        <v>4</v>
      </c>
      <c r="C51" s="66"/>
      <c r="D51" s="66"/>
      <c r="E51" s="66"/>
      <c r="F51" s="34" t="s">
        <v>80</v>
      </c>
      <c r="G51" s="12">
        <f>D21</f>
        <v>6825.96</v>
      </c>
    </row>
    <row r="52" spans="1:7" ht="14.25" customHeight="1" x14ac:dyDescent="0.25">
      <c r="A52" s="5" t="s">
        <v>51</v>
      </c>
      <c r="B52" s="67" t="s">
        <v>15</v>
      </c>
      <c r="C52" s="67"/>
      <c r="D52" s="67"/>
      <c r="E52" s="67"/>
      <c r="F52" s="5"/>
      <c r="G52" s="12">
        <f>SUM(G32:G51)</f>
        <v>2082318.9199999997</v>
      </c>
    </row>
    <row r="53" spans="1:7" x14ac:dyDescent="0.25">
      <c r="A53" s="5" t="s">
        <v>66</v>
      </c>
      <c r="B53" s="56" t="s">
        <v>87</v>
      </c>
      <c r="C53" s="57"/>
      <c r="D53" s="57"/>
      <c r="E53" s="57"/>
      <c r="F53" s="58"/>
      <c r="G53" s="39">
        <f>G10+F17+F25+F26-G52</f>
        <v>-607209.90999999945</v>
      </c>
    </row>
    <row r="54" spans="1:7" ht="11.25" customHeight="1" x14ac:dyDescent="0.25"/>
    <row r="55" spans="1:7" x14ac:dyDescent="0.25">
      <c r="A55" s="79" t="s">
        <v>52</v>
      </c>
      <c r="B55" s="79"/>
      <c r="C55" s="10"/>
      <c r="D55" s="10"/>
      <c r="E55" s="10"/>
    </row>
    <row r="56" spans="1:7" x14ac:dyDescent="0.25">
      <c r="A56" s="80" t="s">
        <v>88</v>
      </c>
      <c r="B56" s="80"/>
      <c r="C56" s="80"/>
      <c r="D56" s="80"/>
      <c r="E56" s="80"/>
      <c r="G56" s="25">
        <f>G23+G24</f>
        <v>234203.66000000015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79" t="s">
        <v>53</v>
      </c>
      <c r="B58" s="79"/>
      <c r="C58" s="10"/>
      <c r="D58" s="10"/>
      <c r="E58" s="10"/>
    </row>
    <row r="59" spans="1:7" ht="9" customHeight="1" x14ac:dyDescent="0.25"/>
    <row r="60" spans="1:7" x14ac:dyDescent="0.25">
      <c r="A60" s="13" t="s">
        <v>10</v>
      </c>
      <c r="B60" s="73" t="s">
        <v>56</v>
      </c>
      <c r="C60" s="74"/>
      <c r="D60" s="74"/>
      <c r="E60" s="75"/>
      <c r="F60" s="11" t="s">
        <v>54</v>
      </c>
      <c r="G60" s="5" t="s">
        <v>55</v>
      </c>
    </row>
    <row r="61" spans="1:7" ht="12" customHeight="1" x14ac:dyDescent="0.25">
      <c r="A61" s="13" t="s">
        <v>17</v>
      </c>
      <c r="B61" s="76" t="s">
        <v>57</v>
      </c>
      <c r="C61" s="77"/>
      <c r="D61" s="77"/>
      <c r="E61" s="78"/>
      <c r="F61" s="36"/>
      <c r="G61" s="35"/>
    </row>
    <row r="62" spans="1:7" ht="12" customHeight="1" x14ac:dyDescent="0.25">
      <c r="A62" s="13" t="s">
        <v>18</v>
      </c>
      <c r="B62" s="76" t="s">
        <v>58</v>
      </c>
      <c r="C62" s="77"/>
      <c r="D62" s="77"/>
      <c r="E62" s="78"/>
      <c r="F62" s="36"/>
      <c r="G62" s="35"/>
    </row>
    <row r="63" spans="1:7" ht="12" customHeight="1" x14ac:dyDescent="0.25">
      <c r="A63" s="13" t="s">
        <v>19</v>
      </c>
      <c r="B63" s="76" t="s">
        <v>59</v>
      </c>
      <c r="C63" s="77"/>
      <c r="D63" s="77"/>
      <c r="E63" s="78"/>
      <c r="F63" s="36">
        <v>1</v>
      </c>
      <c r="G63" s="38">
        <v>30225.759999999998</v>
      </c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49:E49"/>
    <mergeCell ref="B50:E50"/>
    <mergeCell ref="B51:E51"/>
    <mergeCell ref="B52:E52"/>
    <mergeCell ref="A4:G4"/>
    <mergeCell ref="A5:G5"/>
    <mergeCell ref="A6:G6"/>
    <mergeCell ref="A7:G7"/>
    <mergeCell ref="A12:E12"/>
    <mergeCell ref="A9:E9"/>
    <mergeCell ref="A10:E10"/>
    <mergeCell ref="B46:E46"/>
    <mergeCell ref="B48:E48"/>
    <mergeCell ref="B37:E37"/>
    <mergeCell ref="B38:E38"/>
    <mergeCell ref="B39:E39"/>
    <mergeCell ref="B40:E40"/>
    <mergeCell ref="B43:E43"/>
    <mergeCell ref="A47:E47"/>
    <mergeCell ref="B45:E45"/>
    <mergeCell ref="A23:B23"/>
    <mergeCell ref="A24:B24"/>
    <mergeCell ref="A25:B25"/>
    <mergeCell ref="A26:B26"/>
    <mergeCell ref="B44:E44"/>
    <mergeCell ref="B41:E41"/>
    <mergeCell ref="B42:E42"/>
    <mergeCell ref="B36:E36"/>
    <mergeCell ref="B35:E35"/>
    <mergeCell ref="F34:F39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3.937007874015748E-2" right="0" top="0.55118110236220474" bottom="0.3937007874015748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G6" sqref="G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18" customHeight="1" x14ac:dyDescent="0.25">
      <c r="D1" s="81" t="s">
        <v>90</v>
      </c>
    </row>
    <row r="2" spans="1:4" ht="70.5" customHeight="1" x14ac:dyDescent="0.25">
      <c r="A2" s="82" t="s">
        <v>91</v>
      </c>
      <c r="B2" s="83"/>
      <c r="C2" s="83"/>
      <c r="D2" s="83"/>
    </row>
    <row r="3" spans="1:4" ht="20.25" customHeight="1" x14ac:dyDescent="0.25">
      <c r="A3" s="84" t="s">
        <v>10</v>
      </c>
      <c r="B3" s="84" t="s">
        <v>92</v>
      </c>
      <c r="C3" s="84" t="s">
        <v>93</v>
      </c>
      <c r="D3" s="85" t="s">
        <v>94</v>
      </c>
    </row>
    <row r="4" spans="1:4" ht="15.75" x14ac:dyDescent="0.25">
      <c r="A4" s="84">
        <v>1</v>
      </c>
      <c r="B4" s="86" t="s">
        <v>95</v>
      </c>
      <c r="C4" s="85"/>
      <c r="D4" s="87"/>
    </row>
    <row r="5" spans="1:4" ht="15.75" x14ac:dyDescent="0.25">
      <c r="A5" s="84"/>
      <c r="B5" s="88" t="s">
        <v>96</v>
      </c>
      <c r="C5" s="84"/>
      <c r="D5" s="87">
        <v>675709</v>
      </c>
    </row>
    <row r="6" spans="1:4" ht="29.25" x14ac:dyDescent="0.25">
      <c r="A6" s="84"/>
      <c r="B6" s="89" t="s">
        <v>97</v>
      </c>
      <c r="C6" s="84" t="s">
        <v>98</v>
      </c>
      <c r="D6" s="87"/>
    </row>
    <row r="7" spans="1:4" ht="15.75" x14ac:dyDescent="0.25">
      <c r="A7" s="84"/>
      <c r="B7" s="89" t="s">
        <v>99</v>
      </c>
      <c r="C7" s="84" t="s">
        <v>100</v>
      </c>
      <c r="D7" s="87"/>
    </row>
    <row r="8" spans="1:4" ht="15.75" x14ac:dyDescent="0.25">
      <c r="A8" s="84"/>
      <c r="B8" s="89" t="s">
        <v>101</v>
      </c>
      <c r="C8" s="84" t="s">
        <v>102</v>
      </c>
      <c r="D8" s="87"/>
    </row>
    <row r="9" spans="1:4" ht="15.75" x14ac:dyDescent="0.25">
      <c r="A9" s="84"/>
      <c r="B9" s="89"/>
      <c r="C9" s="84"/>
      <c r="D9" s="87"/>
    </row>
    <row r="10" spans="1:4" ht="30.75" x14ac:dyDescent="0.25">
      <c r="A10" s="84"/>
      <c r="B10" s="88" t="s">
        <v>103</v>
      </c>
      <c r="C10" s="84"/>
      <c r="D10" s="87">
        <v>52609</v>
      </c>
    </row>
    <row r="11" spans="1:4" ht="29.25" x14ac:dyDescent="0.25">
      <c r="A11" s="84"/>
      <c r="B11" s="90" t="s">
        <v>97</v>
      </c>
      <c r="C11" s="84" t="s">
        <v>104</v>
      </c>
      <c r="D11" s="87"/>
    </row>
    <row r="12" spans="1:4" ht="15.75" x14ac:dyDescent="0.25">
      <c r="A12" s="84"/>
      <c r="B12" s="90" t="s">
        <v>105</v>
      </c>
      <c r="C12" s="84" t="s">
        <v>106</v>
      </c>
      <c r="D12" s="87"/>
    </row>
    <row r="13" spans="1:4" ht="15.75" x14ac:dyDescent="0.25">
      <c r="A13" s="84"/>
      <c r="B13" s="90" t="s">
        <v>107</v>
      </c>
      <c r="C13" s="84" t="s">
        <v>108</v>
      </c>
      <c r="D13" s="87"/>
    </row>
    <row r="14" spans="1:4" ht="15.75" x14ac:dyDescent="0.25">
      <c r="A14" s="84"/>
      <c r="B14" s="89" t="s">
        <v>99</v>
      </c>
      <c r="C14" s="84" t="s">
        <v>109</v>
      </c>
      <c r="D14" s="87"/>
    </row>
    <row r="15" spans="1:4" ht="15.75" x14ac:dyDescent="0.25">
      <c r="A15" s="84"/>
      <c r="B15" s="89"/>
      <c r="C15" s="84"/>
      <c r="D15" s="87"/>
    </row>
    <row r="16" spans="1:4" ht="15.75" x14ac:dyDescent="0.25">
      <c r="A16" s="84"/>
      <c r="B16" s="91" t="s">
        <v>110</v>
      </c>
      <c r="C16" s="84"/>
      <c r="D16" s="87">
        <v>3280</v>
      </c>
    </row>
    <row r="17" spans="1:4" ht="17.25" customHeight="1" x14ac:dyDescent="0.25">
      <c r="A17" s="84"/>
      <c r="B17" s="88" t="s">
        <v>111</v>
      </c>
      <c r="C17" s="84" t="s">
        <v>112</v>
      </c>
      <c r="D17" s="87">
        <v>59408</v>
      </c>
    </row>
    <row r="18" spans="1:4" ht="15.75" x14ac:dyDescent="0.25">
      <c r="A18" s="84"/>
      <c r="B18" s="88" t="s">
        <v>113</v>
      </c>
      <c r="C18" s="84"/>
      <c r="D18" s="87">
        <v>2953</v>
      </c>
    </row>
    <row r="19" spans="1:4" ht="15.75" x14ac:dyDescent="0.25">
      <c r="A19" s="84"/>
      <c r="B19" s="88"/>
      <c r="C19" s="84"/>
      <c r="D19" s="87"/>
    </row>
    <row r="20" spans="1:4" ht="15.75" x14ac:dyDescent="0.25">
      <c r="A20" s="84"/>
      <c r="B20" s="88" t="s">
        <v>114</v>
      </c>
      <c r="C20" s="84"/>
      <c r="D20" s="87">
        <v>270839</v>
      </c>
    </row>
    <row r="21" spans="1:4" ht="29.25" x14ac:dyDescent="0.25">
      <c r="A21" s="84"/>
      <c r="B21" s="89" t="s">
        <v>115</v>
      </c>
      <c r="C21" s="84" t="s">
        <v>116</v>
      </c>
      <c r="D21" s="87"/>
    </row>
    <row r="22" spans="1:4" ht="15.75" x14ac:dyDescent="0.25">
      <c r="A22" s="84"/>
      <c r="B22" s="88"/>
      <c r="C22" s="84"/>
      <c r="D22" s="87"/>
    </row>
    <row r="23" spans="1:4" ht="15.75" x14ac:dyDescent="0.25">
      <c r="A23" s="84">
        <v>2</v>
      </c>
      <c r="B23" s="86" t="s">
        <v>117</v>
      </c>
      <c r="C23" s="84"/>
      <c r="D23" s="87">
        <v>93787</v>
      </c>
    </row>
    <row r="24" spans="1:4" ht="15.75" x14ac:dyDescent="0.25">
      <c r="A24" s="84"/>
      <c r="B24" s="89" t="s">
        <v>118</v>
      </c>
      <c r="C24" s="84" t="s">
        <v>108</v>
      </c>
      <c r="D24" s="87"/>
    </row>
    <row r="25" spans="1:4" ht="15.75" x14ac:dyDescent="0.25">
      <c r="A25" s="84"/>
      <c r="B25" s="89" t="s">
        <v>119</v>
      </c>
      <c r="C25" s="84" t="s">
        <v>120</v>
      </c>
      <c r="D25" s="87"/>
    </row>
    <row r="26" spans="1:4" ht="16.5" customHeight="1" x14ac:dyDescent="0.25">
      <c r="A26" s="84"/>
      <c r="B26" s="89" t="s">
        <v>121</v>
      </c>
      <c r="C26" s="84" t="s">
        <v>122</v>
      </c>
      <c r="D26" s="87"/>
    </row>
    <row r="27" spans="1:4" ht="15.75" x14ac:dyDescent="0.25">
      <c r="A27" s="84"/>
      <c r="B27" s="89" t="s">
        <v>123</v>
      </c>
      <c r="C27" s="84" t="s">
        <v>124</v>
      </c>
      <c r="D27" s="87"/>
    </row>
    <row r="28" spans="1:4" ht="15.75" x14ac:dyDescent="0.25">
      <c r="A28" s="84"/>
      <c r="B28" s="89" t="s">
        <v>125</v>
      </c>
      <c r="C28" s="84" t="s">
        <v>100</v>
      </c>
      <c r="D28" s="87"/>
    </row>
    <row r="29" spans="1:4" ht="15.75" x14ac:dyDescent="0.25">
      <c r="A29" s="84"/>
      <c r="B29" s="89" t="s">
        <v>126</v>
      </c>
      <c r="C29" s="84" t="s">
        <v>100</v>
      </c>
      <c r="D29" s="87"/>
    </row>
    <row r="30" spans="1:4" ht="15" customHeight="1" x14ac:dyDescent="0.25">
      <c r="A30" s="84"/>
      <c r="B30" s="89"/>
      <c r="C30" s="84"/>
      <c r="D30" s="87"/>
    </row>
    <row r="31" spans="1:4" ht="15.75" x14ac:dyDescent="0.25">
      <c r="A31" s="84">
        <v>3</v>
      </c>
      <c r="B31" s="86" t="s">
        <v>127</v>
      </c>
      <c r="C31" s="84"/>
      <c r="D31" s="87"/>
    </row>
    <row r="32" spans="1:4" ht="15.75" x14ac:dyDescent="0.25">
      <c r="A32" s="84"/>
      <c r="B32" s="88" t="s">
        <v>128</v>
      </c>
      <c r="C32" s="84" t="s">
        <v>129</v>
      </c>
      <c r="D32" s="87">
        <v>1658</v>
      </c>
    </row>
    <row r="33" spans="1:4" ht="15.75" x14ac:dyDescent="0.25">
      <c r="A33" s="84"/>
      <c r="B33" s="88" t="s">
        <v>130</v>
      </c>
      <c r="C33" s="84" t="s">
        <v>131</v>
      </c>
      <c r="D33" s="87">
        <v>1431</v>
      </c>
    </row>
    <row r="34" spans="1:4" ht="18" customHeight="1" x14ac:dyDescent="0.25">
      <c r="A34" s="84"/>
      <c r="B34" s="88" t="s">
        <v>132</v>
      </c>
      <c r="C34" s="84" t="s">
        <v>133</v>
      </c>
      <c r="D34" s="87">
        <v>16879</v>
      </c>
    </row>
    <row r="35" spans="1:4" ht="18" customHeight="1" x14ac:dyDescent="0.25">
      <c r="A35" s="84"/>
      <c r="B35" s="88" t="s">
        <v>134</v>
      </c>
      <c r="C35" s="84" t="s">
        <v>135</v>
      </c>
      <c r="D35" s="87">
        <v>46750</v>
      </c>
    </row>
    <row r="36" spans="1:4" ht="19.5" customHeight="1" x14ac:dyDescent="0.25">
      <c r="A36" s="84"/>
      <c r="B36" s="88" t="s">
        <v>136</v>
      </c>
      <c r="C36" s="84" t="s">
        <v>137</v>
      </c>
      <c r="D36" s="87">
        <v>596</v>
      </c>
    </row>
    <row r="37" spans="1:4" ht="16.5" customHeight="1" x14ac:dyDescent="0.25">
      <c r="A37" s="84"/>
      <c r="B37" s="88" t="s">
        <v>138</v>
      </c>
      <c r="C37" s="84" t="s">
        <v>139</v>
      </c>
      <c r="D37" s="87">
        <v>841</v>
      </c>
    </row>
    <row r="38" spans="1:4" ht="15.75" x14ac:dyDescent="0.25">
      <c r="A38" s="84"/>
      <c r="B38" s="88" t="s">
        <v>140</v>
      </c>
      <c r="C38" s="84" t="s">
        <v>109</v>
      </c>
      <c r="D38" s="87">
        <v>1065</v>
      </c>
    </row>
    <row r="39" spans="1:4" ht="15.75" x14ac:dyDescent="0.25">
      <c r="A39" s="84"/>
      <c r="B39" s="88" t="s">
        <v>141</v>
      </c>
      <c r="C39" s="84"/>
      <c r="D39" s="87">
        <v>16981</v>
      </c>
    </row>
    <row r="40" spans="1:4" ht="15.6" customHeight="1" x14ac:dyDescent="0.25">
      <c r="A40" s="84">
        <v>4</v>
      </c>
      <c r="B40" s="86" t="s">
        <v>142</v>
      </c>
      <c r="C40" s="84"/>
      <c r="D40" s="87">
        <v>3134</v>
      </c>
    </row>
    <row r="41" spans="1:4" ht="15.6" customHeight="1" x14ac:dyDescent="0.25">
      <c r="A41" s="84"/>
      <c r="B41" s="86"/>
      <c r="C41" s="84"/>
      <c r="D41" s="87"/>
    </row>
    <row r="42" spans="1:4" ht="21" customHeight="1" x14ac:dyDescent="0.25">
      <c r="A42" s="85"/>
      <c r="B42" s="92" t="s">
        <v>9</v>
      </c>
      <c r="C42" s="84"/>
      <c r="D42" s="93">
        <f>SUM(D5:D41)</f>
        <v>1247920</v>
      </c>
    </row>
    <row r="43" spans="1:4" ht="15.75" x14ac:dyDescent="0.25">
      <c r="A43" s="94"/>
      <c r="B43" s="94"/>
      <c r="C43" s="94"/>
    </row>
    <row r="44" spans="1:4" ht="15.75" x14ac:dyDescent="0.25">
      <c r="A44" s="94"/>
      <c r="B44" s="94"/>
      <c r="C44" s="94"/>
    </row>
    <row r="45" spans="1:4" ht="15.75" x14ac:dyDescent="0.25">
      <c r="A45" s="94"/>
      <c r="B45" s="94"/>
      <c r="C45" s="94"/>
    </row>
    <row r="46" spans="1:4" ht="31.15" customHeight="1" x14ac:dyDescent="0.25">
      <c r="A46" s="94"/>
      <c r="B46" s="95"/>
      <c r="C46" s="96"/>
    </row>
    <row r="47" spans="1:4" ht="15.75" x14ac:dyDescent="0.25">
      <c r="A47" s="94"/>
      <c r="B47" s="94"/>
      <c r="C47" s="96"/>
      <c r="D47" s="97"/>
    </row>
    <row r="48" spans="1:4" ht="26.45" customHeight="1" x14ac:dyDescent="0.25">
      <c r="A48" s="98"/>
      <c r="B48" s="99"/>
      <c r="C48" s="100"/>
    </row>
    <row r="49" spans="3:3" x14ac:dyDescent="0.25">
      <c r="C49" s="101"/>
    </row>
  </sheetData>
  <mergeCells count="1">
    <mergeCell ref="A2:D2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2021-02-04T08:18:25Z</cp:lastPrinted>
  <dcterms:created xsi:type="dcterms:W3CDTF">2018-08-28T07:18:51Z</dcterms:created>
  <dcterms:modified xsi:type="dcterms:W3CDTF">2021-02-04T08:18:30Z</dcterms:modified>
</cp:coreProperties>
</file>