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19" i="1" l="1"/>
  <c r="F23" i="1"/>
  <c r="F22" i="1"/>
  <c r="F20" i="1"/>
  <c r="F19" i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7" i="1" l="1"/>
  <c r="E18" i="1"/>
  <c r="E28" i="1" s="1"/>
  <c r="G21" i="1"/>
  <c r="G18" i="1" s="1"/>
  <c r="G26" i="1"/>
  <c r="G28" i="1" l="1"/>
  <c r="G54" i="1"/>
  <c r="F28" i="1"/>
  <c r="C18" i="1"/>
  <c r="C28" i="1" s="1"/>
</calcChain>
</file>

<file path=xl/sharedStrings.xml><?xml version="1.0" encoding="utf-8"?>
<sst xmlns="http://schemas.openxmlformats.org/spreadsheetml/2006/main" count="151" uniqueCount="132">
  <si>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</si>
  <si>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</si>
  <si>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</si>
  <si>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</si>
  <si>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</si>
  <si>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</si>
  <si>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</si>
  <si>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</si>
  <si>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</si>
  <si>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</si>
  <si>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</si>
  <si>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</si>
  <si>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</si>
  <si>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</si>
  <si>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</si>
  <si>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</si>
  <si>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</si>
  <si>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</si>
  <si>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</si>
  <si>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</si>
  <si>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</si>
  <si>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</si>
  <si>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</si>
  <si>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</si>
  <si>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</si>
  <si>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</si>
  <si>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</si>
  <si>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</si>
  <si>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</si>
  <si>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</si>
  <si>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</si>
  <si>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</si>
  <si>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</si>
  <si>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</si>
  <si>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</si>
  <si>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</si>
  <si>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</si>
  <si>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</si>
  <si>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</si>
  <si>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</si>
  <si>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</si>
  <si>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</si>
  <si>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</si>
  <si>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</si>
  <si>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</si>
  <si>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</si>
  <si>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</si>
  <si>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</si>
  <si>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</si>
  <si>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</si>
  <si>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</si>
  <si>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</si>
  <si>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</si>
  <si>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</si>
  <si>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</si>
  <si>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</si>
  <si>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</si>
  <si>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</si>
  <si>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</si>
  <si>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</si>
  <si>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</si>
  <si>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</si>
  <si>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</si>
  <si>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</si>
  <si>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</si>
  <si>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</si>
  <si>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</si>
  <si>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</si>
  <si>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</si>
  <si>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</si>
  <si>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</si>
  <si>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</si>
  <si>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</si>
  <si>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</si>
  <si>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Волочаевская,40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</si>
  <si>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</si>
  <si>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</si>
  <si>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</si>
  <si>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</si>
  <si>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</si>
  <si>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t>ГП ЯО "Северный Водоканал"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</si>
  <si>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</si>
  <si>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</si>
  <si>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</si>
  <si>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</si>
  <si>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</si>
  <si>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</si>
  <si>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</si>
  <si>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</si>
  <si>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</si>
  <si>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</si>
  <si>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40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</si>
  <si>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</si>
  <si>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</si>
  <si>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</si>
  <si>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</si>
  <si>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</si>
  <si>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</si>
  <si>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81 шт.</t>
  </si>
  <si>
    <t>Ремонт системы центрального отопления</t>
  </si>
  <si>
    <t>в том числе регулировка приборов отопления</t>
  </si>
  <si>
    <t>57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</si>
  <si>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</si>
  <si>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</si>
  <si>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</si>
  <si>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</si>
  <si>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</si>
  <si>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</si>
  <si>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48 м.</t>
  </si>
  <si>
    <t>Электромонтажные работы</t>
  </si>
  <si>
    <t>в том числе смена ламп</t>
  </si>
  <si>
    <t>2 шт.</t>
  </si>
  <si>
    <t>ремонт электрощитов</t>
  </si>
  <si>
    <t>18 шт.</t>
  </si>
  <si>
    <t>смена выключателей автоматических</t>
  </si>
  <si>
    <t>37 шт.</t>
  </si>
  <si>
    <t>смена электропроводки</t>
  </si>
  <si>
    <t>60 м.</t>
  </si>
  <si>
    <t>смена светильников</t>
  </si>
  <si>
    <t>установка ТЭНов в насосной (долевое)</t>
  </si>
  <si>
    <t>Общестроительные работы</t>
  </si>
  <si>
    <t>Остекление рам</t>
  </si>
  <si>
    <t>2,6 м2</t>
  </si>
  <si>
    <t>Ремонт кровли</t>
  </si>
  <si>
    <t>2,5 м2</t>
  </si>
  <si>
    <t>Ремонт межпанельных швов</t>
  </si>
  <si>
    <t>84,6 м.</t>
  </si>
  <si>
    <t>Ремонт вентиляционных труб</t>
  </si>
  <si>
    <t>4 шт.</t>
  </si>
  <si>
    <t>Смена замков с проушинами</t>
  </si>
  <si>
    <t>1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</si>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</sst>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164" fontId="7" fillId="0" borderId="1" xfId="0" applyNumberFormat="1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J34" sqref="J3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" customWidth="1"/>
    <col min="6" max="6" width="15.57031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10.5703125" bestFit="1" customWidth="1"/>
    <col min="12" max="12" width="9.7109375" bestFit="1" customWidth="1"/>
    <col min="13" max="13" width="10.5703125" customWidth="1"/>
  </cols>
  <sheetData>
    <row r="2" spans="1:7" x14ac:dyDescent="0.25">
      <c r="A2" s="41" t="s">
        <v>22</v>
      </c>
      <c r="B2" s="41"/>
      <c r="C2" s="41"/>
      <c r="D2" s="41"/>
      <c r="E2" s="41"/>
      <c r="F2" s="41"/>
      <c r="G2" s="41"/>
    </row>
    <row r="3" spans="1:7" ht="15.75" thickBot="1" x14ac:dyDescent="0.3">
      <c r="A3" s="42" t="s">
        <v>23</v>
      </c>
      <c r="B3" s="42"/>
      <c r="C3" s="42"/>
      <c r="D3" s="42"/>
      <c r="E3" s="42"/>
      <c r="F3" s="42"/>
      <c r="G3" s="42"/>
    </row>
    <row r="4" spans="1:7" ht="8.25" customHeight="1" x14ac:dyDescent="0.25"/>
    <row r="5" spans="1:7" x14ac:dyDescent="0.25">
      <c r="A5" s="41" t="s">
        <v>24</v>
      </c>
      <c r="B5" s="41"/>
      <c r="C5" s="41"/>
      <c r="D5" s="41"/>
      <c r="E5" s="41"/>
      <c r="F5" s="41"/>
      <c r="G5" s="41"/>
    </row>
    <row r="6" spans="1:7" ht="13.5" customHeight="1" x14ac:dyDescent="0.25">
      <c r="A6" s="65" t="s">
        <v>25</v>
      </c>
      <c r="B6" s="65"/>
      <c r="C6" s="65"/>
      <c r="D6" s="65"/>
      <c r="E6" s="65"/>
      <c r="F6" s="65"/>
      <c r="G6" s="65"/>
    </row>
    <row r="7" spans="1:7" ht="15" customHeight="1" x14ac:dyDescent="0.25">
      <c r="A7" s="66" t="s">
        <v>82</v>
      </c>
      <c r="B7" s="66"/>
      <c r="C7" s="66"/>
      <c r="D7" s="66"/>
      <c r="E7" s="66"/>
      <c r="F7" s="66"/>
      <c r="G7" s="66"/>
    </row>
    <row r="8" spans="1:7" ht="15.75" x14ac:dyDescent="0.25">
      <c r="A8" s="65" t="s">
        <v>74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8" t="s">
        <v>27</v>
      </c>
      <c r="B10" s="68"/>
      <c r="C10" s="68"/>
      <c r="D10" s="68"/>
      <c r="E10" s="68"/>
    </row>
    <row r="11" spans="1:7" x14ac:dyDescent="0.25">
      <c r="A11" s="68" t="s">
        <v>28</v>
      </c>
      <c r="B11" s="68"/>
      <c r="C11" s="68"/>
      <c r="D11" s="68"/>
      <c r="E11" s="68"/>
      <c r="G11" s="31">
        <v>-1170843.29</v>
      </c>
    </row>
    <row r="12" spans="1:7" ht="11.25" customHeight="1" x14ac:dyDescent="0.25"/>
    <row r="13" spans="1:7" x14ac:dyDescent="0.25">
      <c r="A13" s="67" t="s">
        <v>26</v>
      </c>
      <c r="B13" s="67"/>
      <c r="C13" s="67"/>
      <c r="D13" s="67"/>
      <c r="E13" s="67"/>
    </row>
    <row r="15" spans="1:7" ht="36" x14ac:dyDescent="0.25">
      <c r="A15" s="46" t="s">
        <v>0</v>
      </c>
      <c r="B15" s="46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86</v>
      </c>
    </row>
    <row r="16" spans="1:7" x14ac:dyDescent="0.25">
      <c r="A16" s="46"/>
      <c r="B16" s="4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49">
        <v>1</v>
      </c>
      <c r="B17" s="49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53.25" customHeight="1" x14ac:dyDescent="0.25">
      <c r="A18" s="50" t="s">
        <v>66</v>
      </c>
      <c r="B18" s="50"/>
      <c r="C18" s="17">
        <f>C19+C20+C21+C22+C23</f>
        <v>278459.83</v>
      </c>
      <c r="D18" s="13">
        <f>D19+D20+D21+D22+D23</f>
        <v>1165921.25</v>
      </c>
      <c r="E18" s="13">
        <f>E19+E20+E21+E22+E23</f>
        <v>1444381.0799999996</v>
      </c>
      <c r="F18" s="13">
        <f>F19+F20+F21+F22+F23</f>
        <v>1136357.06</v>
      </c>
      <c r="G18" s="17">
        <f>G19+G20+G21+G22+G23</f>
        <v>308024.01999999984</v>
      </c>
      <c r="H18" s="24"/>
    </row>
    <row r="19" spans="1:11" ht="11.25" customHeight="1" x14ac:dyDescent="0.25">
      <c r="A19" s="43" t="s">
        <v>1</v>
      </c>
      <c r="B19" s="43"/>
      <c r="C19" s="17">
        <v>256572.29</v>
      </c>
      <c r="D19" s="13">
        <f>859614.24+170407.92</f>
        <v>1030022.16</v>
      </c>
      <c r="E19" s="13">
        <f>C19+D19</f>
        <v>1286594.45</v>
      </c>
      <c r="F19" s="13">
        <f>838515.81+166706.03+1362.01</f>
        <v>1006583.8500000001</v>
      </c>
      <c r="G19" s="17">
        <f>E19-F19</f>
        <v>280010.59999999986</v>
      </c>
      <c r="H19" s="24"/>
    </row>
    <row r="20" spans="1:11" ht="12" customHeight="1" x14ac:dyDescent="0.25">
      <c r="A20" s="43" t="s">
        <v>2</v>
      </c>
      <c r="B20" s="43"/>
      <c r="C20" s="17">
        <v>887.04</v>
      </c>
      <c r="D20" s="13">
        <v>4460.88</v>
      </c>
      <c r="E20" s="13">
        <f t="shared" ref="E20:E26" si="0">C20+D20</f>
        <v>5347.92</v>
      </c>
      <c r="F20" s="13">
        <f>4283.48+40.68</f>
        <v>4324.16</v>
      </c>
      <c r="G20" s="17">
        <f t="shared" ref="G20:G23" si="1">E20-F20</f>
        <v>1023.7600000000002</v>
      </c>
      <c r="H20" s="26"/>
      <c r="I20" s="26"/>
      <c r="J20" s="26"/>
    </row>
    <row r="21" spans="1:11" ht="12" customHeight="1" x14ac:dyDescent="0.25">
      <c r="A21" s="43" t="s">
        <v>3</v>
      </c>
      <c r="B21" s="43"/>
      <c r="C21" s="17">
        <v>3517.73</v>
      </c>
      <c r="D21" s="13">
        <v>20966.16</v>
      </c>
      <c r="E21" s="13">
        <f t="shared" si="0"/>
        <v>24483.89</v>
      </c>
      <c r="F21" s="13">
        <v>20030.48</v>
      </c>
      <c r="G21" s="17">
        <f t="shared" si="1"/>
        <v>4453.41</v>
      </c>
    </row>
    <row r="22" spans="1:11" ht="10.5" customHeight="1" x14ac:dyDescent="0.25">
      <c r="A22" s="43" t="s">
        <v>4</v>
      </c>
      <c r="B22" s="43"/>
      <c r="C22" s="17">
        <v>1221.97</v>
      </c>
      <c r="D22" s="13">
        <v>6468.96</v>
      </c>
      <c r="E22" s="13">
        <f t="shared" si="0"/>
        <v>7690.93</v>
      </c>
      <c r="F22" s="13">
        <f>6165.79+46.32</f>
        <v>6212.11</v>
      </c>
      <c r="G22" s="17">
        <f t="shared" si="1"/>
        <v>1478.8200000000006</v>
      </c>
      <c r="K22" s="24"/>
    </row>
    <row r="23" spans="1:11" ht="12" customHeight="1" x14ac:dyDescent="0.25">
      <c r="A23" s="43" t="s">
        <v>5</v>
      </c>
      <c r="B23" s="43"/>
      <c r="C23" s="17">
        <v>16260.8</v>
      </c>
      <c r="D23" s="13">
        <v>104003.09</v>
      </c>
      <c r="E23" s="13">
        <f t="shared" si="0"/>
        <v>120263.89</v>
      </c>
      <c r="F23" s="13">
        <f>98199.78+1006.68</f>
        <v>99206.459999999992</v>
      </c>
      <c r="G23" s="17">
        <f t="shared" si="1"/>
        <v>21057.430000000008</v>
      </c>
    </row>
    <row r="24" spans="1:11" ht="11.25" customHeight="1" x14ac:dyDescent="0.25">
      <c r="A24" s="59" t="s">
        <v>6</v>
      </c>
      <c r="B24" s="59"/>
      <c r="C24" s="17">
        <v>73263.820000000007</v>
      </c>
      <c r="D24" s="13">
        <v>0</v>
      </c>
      <c r="E24" s="13">
        <f t="shared" si="0"/>
        <v>73263.820000000007</v>
      </c>
      <c r="F24" s="13">
        <v>19436.96</v>
      </c>
      <c r="G24" s="17">
        <f>E24-F24</f>
        <v>53826.860000000008</v>
      </c>
    </row>
    <row r="25" spans="1:11" ht="10.5" customHeight="1" x14ac:dyDescent="0.25">
      <c r="A25" s="59" t="s">
        <v>7</v>
      </c>
      <c r="B25" s="59"/>
      <c r="C25" s="17">
        <v>56307.92</v>
      </c>
      <c r="D25" s="13">
        <v>0</v>
      </c>
      <c r="E25" s="13">
        <f t="shared" si="0"/>
        <v>56307.92</v>
      </c>
      <c r="F25" s="13">
        <v>16038.16</v>
      </c>
      <c r="G25" s="17">
        <f t="shared" ref="G25:G26" si="2">E25-F25</f>
        <v>40269.759999999995</v>
      </c>
    </row>
    <row r="26" spans="1:11" ht="12.75" customHeight="1" x14ac:dyDescent="0.25">
      <c r="A26" s="59" t="s">
        <v>8</v>
      </c>
      <c r="B26" s="59"/>
      <c r="C26" s="17">
        <v>0</v>
      </c>
      <c r="D26" s="13">
        <v>5116.08</v>
      </c>
      <c r="E26" s="13">
        <f t="shared" si="0"/>
        <v>5116.08</v>
      </c>
      <c r="F26" s="13">
        <v>5116.08</v>
      </c>
      <c r="G26" s="17">
        <f t="shared" si="2"/>
        <v>0</v>
      </c>
    </row>
    <row r="27" spans="1:11" ht="11.25" customHeight="1" x14ac:dyDescent="0.25">
      <c r="A27" s="59"/>
      <c r="B27" s="59"/>
      <c r="C27" s="17"/>
      <c r="D27" s="13"/>
      <c r="E27" s="13"/>
      <c r="F27" s="13"/>
      <c r="G27" s="17"/>
    </row>
    <row r="28" spans="1:11" x14ac:dyDescent="0.25">
      <c r="A28" s="44" t="s">
        <v>9</v>
      </c>
      <c r="B28" s="44"/>
      <c r="C28" s="17">
        <f>C18++C24+C25+C26</f>
        <v>408031.57</v>
      </c>
      <c r="D28" s="13">
        <f>D18+D24+D25+D26</f>
        <v>1171037.33</v>
      </c>
      <c r="E28" s="13">
        <f>E18+E24+E25+E26</f>
        <v>1579068.8999999997</v>
      </c>
      <c r="F28" s="13">
        <f>F18+F24+F25+F26</f>
        <v>1176948.26</v>
      </c>
      <c r="G28" s="17">
        <f>G18+G24+G25+G26</f>
        <v>402120.63999999984</v>
      </c>
    </row>
    <row r="29" spans="1:11" ht="9" customHeight="1" x14ac:dyDescent="0.25"/>
    <row r="30" spans="1:11" x14ac:dyDescent="0.25">
      <c r="A30" s="8" t="s">
        <v>21</v>
      </c>
      <c r="B30" s="8"/>
      <c r="C30" s="8"/>
      <c r="D30" s="8"/>
      <c r="E30" s="9"/>
    </row>
    <row r="31" spans="1:11" ht="12" customHeight="1" x14ac:dyDescent="0.25"/>
    <row r="32" spans="1:11" ht="39" x14ac:dyDescent="0.25">
      <c r="A32" s="22" t="s">
        <v>10</v>
      </c>
      <c r="B32" s="45" t="s">
        <v>11</v>
      </c>
      <c r="C32" s="45"/>
      <c r="D32" s="45"/>
      <c r="E32" s="45"/>
      <c r="F32" s="3" t="s">
        <v>12</v>
      </c>
      <c r="G32" s="4" t="s">
        <v>16</v>
      </c>
    </row>
    <row r="33" spans="1:13" x14ac:dyDescent="0.25">
      <c r="A33" s="6" t="s">
        <v>17</v>
      </c>
      <c r="B33" s="47" t="s">
        <v>30</v>
      </c>
      <c r="C33" s="47"/>
      <c r="D33" s="47"/>
      <c r="E33" s="47"/>
      <c r="F33" s="14" t="s">
        <v>62</v>
      </c>
      <c r="G33" s="21">
        <v>46392.84</v>
      </c>
    </row>
    <row r="34" spans="1:13" ht="34.5" x14ac:dyDescent="0.25">
      <c r="A34" s="27" t="s">
        <v>18</v>
      </c>
      <c r="B34" s="48" t="s">
        <v>31</v>
      </c>
      <c r="C34" s="48"/>
      <c r="D34" s="48"/>
      <c r="E34" s="48"/>
      <c r="F34" s="2" t="s">
        <v>68</v>
      </c>
      <c r="G34" s="21">
        <v>31226.16</v>
      </c>
    </row>
    <row r="35" spans="1:13" ht="29.25" customHeight="1" x14ac:dyDescent="0.25">
      <c r="A35" s="7" t="s">
        <v>19</v>
      </c>
      <c r="B35" s="51" t="s">
        <v>32</v>
      </c>
      <c r="C35" s="51"/>
      <c r="D35" s="51"/>
      <c r="E35" s="51"/>
      <c r="F35" s="38" t="s">
        <v>67</v>
      </c>
      <c r="G35" s="21">
        <v>253260.5</v>
      </c>
    </row>
    <row r="36" spans="1:13" ht="16.5" customHeight="1" x14ac:dyDescent="0.25">
      <c r="A36" s="7" t="s">
        <v>78</v>
      </c>
      <c r="B36" s="60" t="s">
        <v>79</v>
      </c>
      <c r="C36" s="61"/>
      <c r="D36" s="61"/>
      <c r="E36" s="62"/>
      <c r="F36" s="39"/>
      <c r="G36" s="21">
        <v>20075.64</v>
      </c>
    </row>
    <row r="37" spans="1:13" ht="15" customHeight="1" x14ac:dyDescent="0.25">
      <c r="A37" s="6" t="s">
        <v>20</v>
      </c>
      <c r="B37" s="47" t="s">
        <v>33</v>
      </c>
      <c r="C37" s="47"/>
      <c r="D37" s="47"/>
      <c r="E37" s="47"/>
      <c r="F37" s="39"/>
      <c r="G37" s="21">
        <v>52192.92</v>
      </c>
      <c r="K37" s="29"/>
    </row>
    <row r="38" spans="1:13" ht="14.25" customHeight="1" x14ac:dyDescent="0.25">
      <c r="A38" s="30" t="s">
        <v>69</v>
      </c>
      <c r="B38" s="69" t="s">
        <v>76</v>
      </c>
      <c r="C38" s="69"/>
      <c r="D38" s="69"/>
      <c r="E38" s="69"/>
      <c r="F38" s="39"/>
      <c r="G38" s="21">
        <v>20520.36</v>
      </c>
    </row>
    <row r="39" spans="1:13" ht="12.75" customHeight="1" x14ac:dyDescent="0.25">
      <c r="A39" s="28" t="s">
        <v>70</v>
      </c>
      <c r="B39" s="69" t="s">
        <v>77</v>
      </c>
      <c r="C39" s="69"/>
      <c r="D39" s="69"/>
      <c r="E39" s="69"/>
      <c r="F39" s="39"/>
      <c r="G39" s="21">
        <v>2676.84</v>
      </c>
    </row>
    <row r="40" spans="1:13" ht="12.75" customHeight="1" x14ac:dyDescent="0.25">
      <c r="A40" s="28" t="s">
        <v>29</v>
      </c>
      <c r="B40" s="47" t="s">
        <v>75</v>
      </c>
      <c r="C40" s="47"/>
      <c r="D40" s="47"/>
      <c r="E40" s="47"/>
      <c r="F40" s="40"/>
      <c r="G40" s="21">
        <v>6244.92</v>
      </c>
    </row>
    <row r="41" spans="1:13" ht="16.5" customHeight="1" x14ac:dyDescent="0.25">
      <c r="A41" s="6" t="s">
        <v>34</v>
      </c>
      <c r="B41" s="52" t="s">
        <v>81</v>
      </c>
      <c r="C41" s="52"/>
      <c r="D41" s="52"/>
      <c r="E41" s="52"/>
      <c r="F41" s="20" t="s">
        <v>60</v>
      </c>
      <c r="G41" s="21">
        <v>8921.76</v>
      </c>
      <c r="K41" s="23"/>
    </row>
    <row r="42" spans="1:13" ht="15.75" customHeight="1" x14ac:dyDescent="0.25">
      <c r="A42" s="30" t="s">
        <v>38</v>
      </c>
      <c r="B42" s="56" t="s">
        <v>71</v>
      </c>
      <c r="C42" s="57"/>
      <c r="D42" s="57"/>
      <c r="E42" s="58"/>
      <c r="F42" s="20"/>
      <c r="G42" s="21">
        <v>11153.88</v>
      </c>
      <c r="K42" s="23"/>
    </row>
    <row r="43" spans="1:13" ht="15.75" customHeight="1" x14ac:dyDescent="0.25">
      <c r="A43" s="30" t="s">
        <v>39</v>
      </c>
      <c r="B43" s="56" t="s">
        <v>64</v>
      </c>
      <c r="C43" s="57"/>
      <c r="D43" s="57"/>
      <c r="E43" s="58"/>
      <c r="F43" s="20"/>
      <c r="G43" s="21">
        <v>159254.04</v>
      </c>
      <c r="K43" s="23"/>
    </row>
    <row r="44" spans="1:13" x14ac:dyDescent="0.25">
      <c r="A44" s="6" t="s">
        <v>40</v>
      </c>
      <c r="B44" s="47" t="s">
        <v>35</v>
      </c>
      <c r="C44" s="47"/>
      <c r="D44" s="47"/>
      <c r="E44" s="47"/>
      <c r="F44" s="14" t="s">
        <v>73</v>
      </c>
      <c r="G44" s="21">
        <v>98139.36</v>
      </c>
    </row>
    <row r="45" spans="1:13" x14ac:dyDescent="0.25">
      <c r="A45" s="6" t="s">
        <v>41</v>
      </c>
      <c r="B45" s="47" t="s">
        <v>36</v>
      </c>
      <c r="C45" s="47"/>
      <c r="D45" s="47"/>
      <c r="E45" s="47"/>
      <c r="F45" s="14" t="s">
        <v>73</v>
      </c>
      <c r="G45" s="21">
        <v>133826.4</v>
      </c>
      <c r="I45" s="23"/>
      <c r="K45" s="34"/>
    </row>
    <row r="46" spans="1:13" x14ac:dyDescent="0.25">
      <c r="A46" s="30" t="s">
        <v>42</v>
      </c>
      <c r="B46" s="56" t="s">
        <v>72</v>
      </c>
      <c r="C46" s="57"/>
      <c r="D46" s="57"/>
      <c r="E46" s="58"/>
      <c r="F46" s="14" t="s">
        <v>73</v>
      </c>
      <c r="G46" s="21">
        <v>75834.960000000006</v>
      </c>
      <c r="L46" s="26"/>
      <c r="M46" s="26"/>
    </row>
    <row r="47" spans="1:13" x14ac:dyDescent="0.25">
      <c r="A47" s="6" t="s">
        <v>44</v>
      </c>
      <c r="B47" s="47" t="s">
        <v>37</v>
      </c>
      <c r="C47" s="47"/>
      <c r="D47" s="47"/>
      <c r="E47" s="47"/>
      <c r="F47" s="19" t="s">
        <v>61</v>
      </c>
      <c r="G47" s="21">
        <v>5009.1099999999997</v>
      </c>
    </row>
    <row r="48" spans="1:13" x14ac:dyDescent="0.25">
      <c r="A48" s="53" t="s">
        <v>43</v>
      </c>
      <c r="B48" s="54"/>
      <c r="C48" s="54"/>
      <c r="D48" s="54"/>
      <c r="E48" s="55"/>
      <c r="F48" s="6"/>
      <c r="G48" s="21"/>
    </row>
    <row r="49" spans="1:7" ht="12" customHeight="1" x14ac:dyDescent="0.25">
      <c r="A49" s="19" t="s">
        <v>45</v>
      </c>
      <c r="B49" s="63" t="s">
        <v>2</v>
      </c>
      <c r="C49" s="63"/>
      <c r="D49" s="63"/>
      <c r="E49" s="63"/>
      <c r="F49" s="37" t="s">
        <v>80</v>
      </c>
      <c r="G49" s="13">
        <f>D20</f>
        <v>4460.88</v>
      </c>
    </row>
    <row r="50" spans="1:7" ht="12" customHeight="1" x14ac:dyDescent="0.25">
      <c r="A50" s="19" t="s">
        <v>46</v>
      </c>
      <c r="B50" s="63" t="s">
        <v>3</v>
      </c>
      <c r="C50" s="63"/>
      <c r="D50" s="63"/>
      <c r="E50" s="63"/>
      <c r="F50" s="37" t="s">
        <v>89</v>
      </c>
      <c r="G50" s="13">
        <f>D21</f>
        <v>20966.16</v>
      </c>
    </row>
    <row r="51" spans="1:7" ht="12" customHeight="1" x14ac:dyDescent="0.25">
      <c r="A51" s="19" t="s">
        <v>48</v>
      </c>
      <c r="B51" s="63" t="s">
        <v>47</v>
      </c>
      <c r="C51" s="63"/>
      <c r="D51" s="63"/>
      <c r="E51" s="63"/>
      <c r="F51" s="14" t="s">
        <v>63</v>
      </c>
      <c r="G51" s="13">
        <f>D23</f>
        <v>104003.09</v>
      </c>
    </row>
    <row r="52" spans="1:7" ht="12" customHeight="1" x14ac:dyDescent="0.25">
      <c r="A52" s="19" t="s">
        <v>49</v>
      </c>
      <c r="B52" s="63" t="s">
        <v>4</v>
      </c>
      <c r="C52" s="63"/>
      <c r="D52" s="63"/>
      <c r="E52" s="63"/>
      <c r="F52" s="37" t="s">
        <v>80</v>
      </c>
      <c r="G52" s="13">
        <f>D22</f>
        <v>6468.96</v>
      </c>
    </row>
    <row r="53" spans="1:7" ht="14.25" customHeight="1" x14ac:dyDescent="0.25">
      <c r="A53" s="6" t="s">
        <v>50</v>
      </c>
      <c r="B53" s="64" t="s">
        <v>15</v>
      </c>
      <c r="C53" s="64"/>
      <c r="D53" s="64"/>
      <c r="E53" s="64"/>
      <c r="F53" s="6"/>
      <c r="G53" s="33">
        <f>SUM(G33:G52)</f>
        <v>1060628.78</v>
      </c>
    </row>
    <row r="54" spans="1:7" x14ac:dyDescent="0.25">
      <c r="A54" s="6" t="s">
        <v>65</v>
      </c>
      <c r="B54" s="53" t="s">
        <v>87</v>
      </c>
      <c r="C54" s="54"/>
      <c r="D54" s="54"/>
      <c r="E54" s="54"/>
      <c r="F54" s="55"/>
      <c r="G54" s="32">
        <f>G11+F18+F26-G53</f>
        <v>-1089998.93</v>
      </c>
    </row>
    <row r="55" spans="1:7" ht="11.25" customHeight="1" x14ac:dyDescent="0.25"/>
    <row r="56" spans="1:7" x14ac:dyDescent="0.25">
      <c r="A56" s="76" t="s">
        <v>51</v>
      </c>
      <c r="B56" s="76"/>
      <c r="C56" s="11"/>
      <c r="D56" s="11"/>
      <c r="E56" s="11"/>
    </row>
    <row r="57" spans="1:7" x14ac:dyDescent="0.25">
      <c r="A57" s="77" t="s">
        <v>88</v>
      </c>
      <c r="B57" s="77"/>
      <c r="C57" s="77"/>
      <c r="D57" s="77"/>
      <c r="E57" s="77"/>
      <c r="G57" s="25">
        <f>G24+G25</f>
        <v>94096.62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76" t="s">
        <v>52</v>
      </c>
      <c r="B59" s="76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70" t="s">
        <v>55</v>
      </c>
      <c r="C61" s="71"/>
      <c r="D61" s="71"/>
      <c r="E61" s="72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73" t="s">
        <v>56</v>
      </c>
      <c r="C62" s="74"/>
      <c r="D62" s="74"/>
      <c r="E62" s="75"/>
      <c r="F62" s="1"/>
      <c r="G62" s="1"/>
    </row>
    <row r="63" spans="1:7" ht="12" customHeight="1" x14ac:dyDescent="0.25">
      <c r="A63" s="14" t="s">
        <v>18</v>
      </c>
      <c r="B63" s="73" t="s">
        <v>57</v>
      </c>
      <c r="C63" s="74"/>
      <c r="D63" s="74"/>
      <c r="E63" s="75"/>
      <c r="F63" s="1"/>
      <c r="G63" s="1"/>
    </row>
    <row r="64" spans="1:7" ht="12" customHeight="1" x14ac:dyDescent="0.25">
      <c r="A64" s="14" t="s">
        <v>19</v>
      </c>
      <c r="B64" s="73" t="s">
        <v>58</v>
      </c>
      <c r="C64" s="74"/>
      <c r="D64" s="74"/>
      <c r="E64" s="75"/>
      <c r="F64" s="35">
        <v>2</v>
      </c>
      <c r="G64" s="36">
        <v>55930.97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workbookViewId="0">
      <selection activeCell="D8" sqref="D8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x14ac:dyDescent="0.25">
      <c r="D1" s="78" t="s">
        <v>90</v>
      </c>
    </row>
    <row r="2" spans="1:4" ht="72" customHeight="1" x14ac:dyDescent="0.25">
      <c r="A2" s="79" t="s">
        <v>91</v>
      </c>
      <c r="B2" s="80"/>
      <c r="C2" s="80"/>
      <c r="D2" s="80"/>
    </row>
    <row r="3" spans="1:4" ht="15.75" x14ac:dyDescent="0.25">
      <c r="A3" s="81" t="s">
        <v>10</v>
      </c>
      <c r="B3" s="81" t="s">
        <v>92</v>
      </c>
      <c r="C3" s="81" t="s">
        <v>93</v>
      </c>
      <c r="D3" s="82" t="s">
        <v>94</v>
      </c>
    </row>
    <row r="4" spans="1:4" ht="15.75" x14ac:dyDescent="0.25">
      <c r="A4" s="81">
        <v>1</v>
      </c>
      <c r="B4" s="83" t="s">
        <v>95</v>
      </c>
      <c r="C4" s="82"/>
      <c r="D4" s="84"/>
    </row>
    <row r="5" spans="1:4" ht="15.75" x14ac:dyDescent="0.25">
      <c r="A5" s="81"/>
      <c r="B5" s="85" t="s">
        <v>96</v>
      </c>
      <c r="C5" s="81"/>
      <c r="D5" s="84">
        <v>5396</v>
      </c>
    </row>
    <row r="6" spans="1:4" ht="29.25" x14ac:dyDescent="0.25">
      <c r="A6" s="81"/>
      <c r="B6" s="86" t="s">
        <v>97</v>
      </c>
      <c r="C6" s="81" t="s">
        <v>98</v>
      </c>
      <c r="D6" s="84"/>
    </row>
    <row r="7" spans="1:4" ht="15.75" x14ac:dyDescent="0.25">
      <c r="A7" s="81"/>
      <c r="B7" s="86"/>
      <c r="C7" s="81"/>
      <c r="D7" s="84"/>
    </row>
    <row r="8" spans="1:4" ht="15.75" x14ac:dyDescent="0.25">
      <c r="A8" s="81"/>
      <c r="B8" s="85" t="s">
        <v>99</v>
      </c>
      <c r="C8" s="81"/>
      <c r="D8" s="84">
        <v>3704</v>
      </c>
    </row>
    <row r="9" spans="1:4" ht="29.25" x14ac:dyDescent="0.25">
      <c r="A9" s="81"/>
      <c r="B9" s="87" t="s">
        <v>100</v>
      </c>
      <c r="C9" s="81" t="s">
        <v>101</v>
      </c>
      <c r="D9" s="84"/>
    </row>
    <row r="10" spans="1:4" ht="15.75" x14ac:dyDescent="0.25">
      <c r="A10" s="81"/>
      <c r="B10" s="86"/>
      <c r="C10" s="81"/>
      <c r="D10" s="84"/>
    </row>
    <row r="11" spans="1:4" ht="15.75" x14ac:dyDescent="0.25">
      <c r="A11" s="81"/>
      <c r="B11" s="88" t="s">
        <v>102</v>
      </c>
      <c r="C11" s="81"/>
      <c r="D11" s="84">
        <v>2106</v>
      </c>
    </row>
    <row r="12" spans="1:4" ht="15.75" x14ac:dyDescent="0.25">
      <c r="A12" s="81"/>
      <c r="B12" s="85" t="s">
        <v>103</v>
      </c>
      <c r="C12" s="81" t="s">
        <v>104</v>
      </c>
      <c r="D12" s="84">
        <v>58761</v>
      </c>
    </row>
    <row r="13" spans="1:4" ht="15.75" x14ac:dyDescent="0.25">
      <c r="A13" s="81"/>
      <c r="B13" s="85" t="s">
        <v>105</v>
      </c>
      <c r="C13" s="81"/>
      <c r="D13" s="84">
        <v>2953</v>
      </c>
    </row>
    <row r="14" spans="1:4" ht="15.75" x14ac:dyDescent="0.25">
      <c r="A14" s="81"/>
      <c r="B14" s="85"/>
      <c r="C14" s="81"/>
      <c r="D14" s="84"/>
    </row>
    <row r="15" spans="1:4" ht="15.75" x14ac:dyDescent="0.25">
      <c r="A15" s="81"/>
      <c r="B15" s="85" t="s">
        <v>106</v>
      </c>
      <c r="C15" s="81"/>
      <c r="D15" s="84">
        <v>9813</v>
      </c>
    </row>
    <row r="16" spans="1:4" ht="15.75" x14ac:dyDescent="0.25">
      <c r="A16" s="81"/>
      <c r="B16" s="86" t="s">
        <v>107</v>
      </c>
      <c r="C16" s="81" t="s">
        <v>108</v>
      </c>
      <c r="D16" s="84"/>
    </row>
    <row r="17" spans="1:4" ht="15.75" x14ac:dyDescent="0.25">
      <c r="A17" s="81"/>
      <c r="B17" s="85"/>
      <c r="C17" s="81"/>
      <c r="D17" s="84"/>
    </row>
    <row r="18" spans="1:4" ht="15.75" x14ac:dyDescent="0.25">
      <c r="A18" s="81">
        <v>2</v>
      </c>
      <c r="B18" s="83" t="s">
        <v>109</v>
      </c>
      <c r="C18" s="81"/>
      <c r="D18" s="84">
        <v>83236.5</v>
      </c>
    </row>
    <row r="19" spans="1:4" ht="15.75" x14ac:dyDescent="0.25">
      <c r="A19" s="81"/>
      <c r="B19" s="86" t="s">
        <v>110</v>
      </c>
      <c r="C19" s="81" t="s">
        <v>111</v>
      </c>
      <c r="D19" s="84"/>
    </row>
    <row r="20" spans="1:4" ht="15.75" x14ac:dyDescent="0.25">
      <c r="A20" s="81"/>
      <c r="B20" s="86" t="s">
        <v>112</v>
      </c>
      <c r="C20" s="81" t="s">
        <v>113</v>
      </c>
      <c r="D20" s="84"/>
    </row>
    <row r="21" spans="1:4" ht="15.75" x14ac:dyDescent="0.25">
      <c r="A21" s="81"/>
      <c r="B21" s="86" t="s">
        <v>114</v>
      </c>
      <c r="C21" s="81" t="s">
        <v>115</v>
      </c>
      <c r="D21" s="84"/>
    </row>
    <row r="22" spans="1:4" ht="15.75" x14ac:dyDescent="0.25">
      <c r="A22" s="81"/>
      <c r="B22" s="86" t="s">
        <v>116</v>
      </c>
      <c r="C22" s="81" t="s">
        <v>117</v>
      </c>
      <c r="D22" s="84"/>
    </row>
    <row r="23" spans="1:4" ht="15.75" x14ac:dyDescent="0.25">
      <c r="A23" s="81"/>
      <c r="B23" s="86" t="s">
        <v>118</v>
      </c>
      <c r="C23" s="81" t="s">
        <v>111</v>
      </c>
      <c r="D23" s="84"/>
    </row>
    <row r="24" spans="1:4" ht="15.75" x14ac:dyDescent="0.25">
      <c r="A24" s="81"/>
      <c r="B24" s="86" t="s">
        <v>119</v>
      </c>
      <c r="C24" s="81" t="s">
        <v>111</v>
      </c>
      <c r="D24" s="84"/>
    </row>
    <row r="25" spans="1:4" ht="15.75" x14ac:dyDescent="0.25">
      <c r="A25" s="81"/>
      <c r="B25" s="86"/>
      <c r="C25" s="81"/>
      <c r="D25" s="84"/>
    </row>
    <row r="26" spans="1:4" ht="15.75" x14ac:dyDescent="0.25">
      <c r="A26" s="81">
        <v>3</v>
      </c>
      <c r="B26" s="83" t="s">
        <v>120</v>
      </c>
      <c r="C26" s="81"/>
      <c r="D26" s="84"/>
    </row>
    <row r="27" spans="1:4" ht="15.75" x14ac:dyDescent="0.25">
      <c r="A27" s="81"/>
      <c r="B27" s="85" t="s">
        <v>121</v>
      </c>
      <c r="C27" s="81" t="s">
        <v>122</v>
      </c>
      <c r="D27" s="84">
        <v>3267</v>
      </c>
    </row>
    <row r="28" spans="1:4" ht="15.75" x14ac:dyDescent="0.25">
      <c r="A28" s="81"/>
      <c r="B28" s="85" t="s">
        <v>123</v>
      </c>
      <c r="C28" s="81" t="s">
        <v>124</v>
      </c>
      <c r="D28" s="84">
        <v>1666</v>
      </c>
    </row>
    <row r="29" spans="1:4" ht="15.75" x14ac:dyDescent="0.25">
      <c r="A29" s="81"/>
      <c r="B29" s="85" t="s">
        <v>125</v>
      </c>
      <c r="C29" s="81" t="s">
        <v>126</v>
      </c>
      <c r="D29" s="84">
        <v>76913</v>
      </c>
    </row>
    <row r="30" spans="1:4" ht="15.75" x14ac:dyDescent="0.25">
      <c r="A30" s="81"/>
      <c r="B30" s="85" t="s">
        <v>127</v>
      </c>
      <c r="C30" s="81" t="s">
        <v>128</v>
      </c>
      <c r="D30" s="84">
        <v>4112</v>
      </c>
    </row>
    <row r="31" spans="1:4" ht="15.75" x14ac:dyDescent="0.25">
      <c r="A31" s="81"/>
      <c r="B31" s="85" t="s">
        <v>129</v>
      </c>
      <c r="C31" s="81" t="s">
        <v>130</v>
      </c>
      <c r="D31" s="84">
        <v>305</v>
      </c>
    </row>
    <row r="32" spans="1:4" ht="15.75" x14ac:dyDescent="0.25">
      <c r="A32" s="81"/>
      <c r="B32" s="85"/>
      <c r="C32" s="81"/>
      <c r="D32" s="84"/>
    </row>
    <row r="33" spans="1:4" ht="15.75" x14ac:dyDescent="0.25">
      <c r="A33" s="81">
        <v>4</v>
      </c>
      <c r="B33" s="83" t="s">
        <v>131</v>
      </c>
      <c r="C33" s="81"/>
      <c r="D33" s="84">
        <v>1028</v>
      </c>
    </row>
    <row r="34" spans="1:4" ht="15.75" x14ac:dyDescent="0.25">
      <c r="A34" s="82"/>
      <c r="B34" s="89" t="s">
        <v>9</v>
      </c>
      <c r="C34" s="81"/>
      <c r="D34" s="90">
        <f>SUM(D4:D33)</f>
        <v>253260.5</v>
      </c>
    </row>
    <row r="35" spans="1:4" ht="15.75" x14ac:dyDescent="0.25">
      <c r="A35" s="91"/>
      <c r="B35" s="91"/>
      <c r="C35" s="91"/>
    </row>
    <row r="36" spans="1:4" ht="15.75" x14ac:dyDescent="0.25">
      <c r="A36" s="91"/>
      <c r="B36" s="91"/>
      <c r="C36" s="91"/>
    </row>
    <row r="37" spans="1:4" ht="15.75" x14ac:dyDescent="0.25">
      <c r="A37" s="91"/>
      <c r="B37" s="91"/>
      <c r="C37" s="91"/>
    </row>
    <row r="38" spans="1:4" ht="15.75" x14ac:dyDescent="0.25">
      <c r="A38" s="91"/>
      <c r="B38" s="92"/>
      <c r="C38" s="93"/>
    </row>
    <row r="39" spans="1:4" ht="15.75" x14ac:dyDescent="0.25">
      <c r="A39" s="91"/>
      <c r="B39" s="91"/>
      <c r="C39" s="93"/>
      <c r="D39" s="94"/>
    </row>
    <row r="40" spans="1:4" x14ac:dyDescent="0.25">
      <c r="A40" s="95"/>
      <c r="B40" s="96"/>
      <c r="C40" s="97"/>
    </row>
    <row r="41" spans="1:4" x14ac:dyDescent="0.25">
      <c r="C41" s="9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2021-03-03T07:37:59Z</cp:lastPrinted>
  <dcterms:created xsi:type="dcterms:W3CDTF">2018-08-28T07:18:51Z</dcterms:created>
  <dcterms:modified xsi:type="dcterms:W3CDTF">2021-03-03T07:38:05Z</dcterms:modified>
</cp:coreProperties>
</file>