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7" i="1" l="1"/>
  <c r="F26" i="1" l="1"/>
  <c r="F23" i="1"/>
  <c r="F22" i="1"/>
  <c r="F20" i="1"/>
  <c r="F19" i="1"/>
  <c r="D19" i="1"/>
  <c r="G53" i="1" l="1"/>
  <c r="G52" i="1"/>
  <c r="G51" i="1"/>
  <c r="G50" i="1"/>
  <c r="G54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<sst xmlns="http://schemas.openxmlformats.org/spreadsheetml/2006/main" count="162" uniqueCount="146">
  <si>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</si>
  <si>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</si>
  <si>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</si>
  <si>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</si>
  <si>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</si>
  <si>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</si>
  <si>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</si>
  <si>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</si>
  <si>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</si>
  <si>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</si>
  <si>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</si>
  <si>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</si>
  <si>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</si>
  <si>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</si>
  <si>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</si>
  <si>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</si>
  <si>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</si>
  <si>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</si>
  <si>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</si>
  <si>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</si>
  <si>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</si>
  <si>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</si>
  <si>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</si>
  <si>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</si>
  <si>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</si>
  <si>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</si>
  <si>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</si>
  <si>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</si>
  <si>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</si>
  <si>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</si>
  <si>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</si>
  <si>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</si>
  <si>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</si>
  <si>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</si>
  <si>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</si>
  <si>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</si>
  <si>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</si>
  <si>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</si>
  <si>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</si>
  <si>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</si>
  <si>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</si>
  <si>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</si>
  <si>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</si>
  <si>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</si>
  <si>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</si>
  <si>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</si>
  <si>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</si>
  <si>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</si>
  <si>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</si>
  <si>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</si>
  <si>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</si>
  <si>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</si>
  <si>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</si>
  <si>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</si>
  <si>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</si>
  <si>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</si>
  <si>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</si>
  <si>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</si>
  <si>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</si>
  <si>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</si>
  <si>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</si>
  <si>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</si>
  <si>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</si>
  <si>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</si>
  <si>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</si>
  <si>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</si>
  <si>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</si>
  <si>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Ухтомского,8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</si>
  <si>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</si>
  <si>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</si>
  <si>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</si>
  <si>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</si>
  <si>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</si>
  <si>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</si>
  <si>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r>
      <t xml:space="preserve">Содержание и ремонт внутридомового газового оборудования </t>
    </r>
    <r>
      <rPr>
        <sz val="6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</si>
  <si>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</si>
  <si>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</si>
  <si>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</si>
  <si>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</si>
  <si>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</si>
  <si>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</si>
  <si>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</si>
  <si>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</si>
  <si>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</si>
  <si>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</si>
  <si>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OOO"Рыбинская генерация"</t>
  </si>
  <si>
    <t>5.1.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</si>
  <si>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</si>
  <si>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</si>
  <si>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</si>
  <si>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Ухтомского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</si>
  <si>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</si>
  <si>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</si>
  <si>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</si>
  <si>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</si>
  <si>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</si>
  <si>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</si>
  <si>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32,4 м.</t>
  </si>
  <si>
    <t>регулировка приборов отопления</t>
  </si>
  <si>
    <t>49 шт.</t>
  </si>
  <si>
    <t>смена вентилей</t>
  </si>
  <si>
    <t>5 шт.</t>
  </si>
  <si>
    <t>ремонт преобразователя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</si>
  <si>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</si>
  <si>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</si>
  <si>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</si>
  <si>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</si>
  <si>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</si>
  <si>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</si>
  <si>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</si>
  <si>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21,2 м.</t>
  </si>
  <si>
    <t>Электромонтажные работы</t>
  </si>
  <si>
    <t>в том числе смена ламп</t>
  </si>
  <si>
    <t>60 шт.</t>
  </si>
  <si>
    <t>ремонт электрощитов</t>
  </si>
  <si>
    <t>23 шт.</t>
  </si>
  <si>
    <t>смена выключателей автоматических</t>
  </si>
  <si>
    <t>106 шт.</t>
  </si>
  <si>
    <t>смена электропроводки</t>
  </si>
  <si>
    <t>119 м.</t>
  </si>
  <si>
    <t>смена оснований светильников</t>
  </si>
  <si>
    <t>2 шт.</t>
  </si>
  <si>
    <t>смена светильников</t>
  </si>
  <si>
    <t>смена светодиодных светильников с датчиками движения</t>
  </si>
  <si>
    <t>7 шт.</t>
  </si>
  <si>
    <t>Обходы и осмотры вводных, распределительных, и этажных щитов</t>
  </si>
  <si>
    <t>43 шт.</t>
  </si>
  <si>
    <t>Общестроительные работы</t>
  </si>
  <si>
    <t>Ремонт кровли</t>
  </si>
  <si>
    <t>1,6 м2</t>
  </si>
  <si>
    <t>Проверка и прочистка вентканалов</t>
  </si>
  <si>
    <t>9 шт.</t>
  </si>
  <si>
    <t>Ремонт стен</t>
  </si>
  <si>
    <t>46 м2</t>
  </si>
  <si>
    <t>Зашивка оконных проёмов</t>
  </si>
  <si>
    <t>5,1 м2</t>
  </si>
  <si>
    <t>Установка почтовых ящиков</t>
  </si>
  <si>
    <t>19 шт.</t>
  </si>
  <si>
    <t>Смена оконных приборов</t>
  </si>
  <si>
    <t>Устройство деревянного настила у подъезда № 8</t>
  </si>
  <si>
    <t>2 м2</t>
  </si>
  <si>
    <t>Ремонт полов</t>
  </si>
  <si>
    <t>1 м2</t>
  </si>
  <si>
    <t>Установка информационных досок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</si>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</sst>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4" fillId="0" borderId="1" xfId="0" applyNumberFormat="1" applyFont="1" applyBorder="1"/>
    <xf numFmtId="0" fontId="17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3" fillId="0" borderId="1" xfId="0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zoomScaleNormal="100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K36" sqref="K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5.140625" customWidth="1"/>
    <col min="7" max="7" width="13.1406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5" t="s">
        <v>24</v>
      </c>
      <c r="B2" s="65"/>
      <c r="C2" s="65"/>
      <c r="D2" s="65"/>
      <c r="E2" s="65"/>
      <c r="F2" s="65"/>
      <c r="G2" s="65"/>
    </row>
    <row r="3" spans="1:7" ht="15.75" thickBot="1" x14ac:dyDescent="0.3">
      <c r="A3" s="66" t="s">
        <v>25</v>
      </c>
      <c r="B3" s="66"/>
      <c r="C3" s="66"/>
      <c r="D3" s="66"/>
      <c r="E3" s="66"/>
      <c r="F3" s="66"/>
      <c r="G3" s="66"/>
    </row>
    <row r="4" spans="1:7" ht="8.25" customHeight="1" x14ac:dyDescent="0.25"/>
    <row r="5" spans="1:7" x14ac:dyDescent="0.25">
      <c r="A5" s="65" t="s">
        <v>26</v>
      </c>
      <c r="B5" s="65"/>
      <c r="C5" s="65"/>
      <c r="D5" s="65"/>
      <c r="E5" s="65"/>
      <c r="F5" s="65"/>
      <c r="G5" s="65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77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67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22">
        <v>929852.47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69" t="s">
        <v>0</v>
      </c>
      <c r="B15" s="69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69"/>
      <c r="B16" s="6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0">
        <v>1</v>
      </c>
      <c r="B17" s="70"/>
      <c r="C17" s="14">
        <v>2</v>
      </c>
      <c r="D17" s="9">
        <v>3</v>
      </c>
      <c r="E17" s="9" t="s">
        <v>13</v>
      </c>
      <c r="F17" s="9">
        <v>5</v>
      </c>
      <c r="G17" s="14" t="s">
        <v>55</v>
      </c>
    </row>
    <row r="18" spans="1:10" ht="48" customHeight="1" x14ac:dyDescent="0.25">
      <c r="A18" s="71" t="s">
        <v>63</v>
      </c>
      <c r="B18" s="71"/>
      <c r="C18" s="15">
        <f>C19+C20+C21+C22+C23</f>
        <v>418631.05</v>
      </c>
      <c r="D18" s="11">
        <f>D19+D20+D21+D22+D23</f>
        <v>1137449.8</v>
      </c>
      <c r="E18" s="11">
        <f>E19+E20+E21+E22+E23</f>
        <v>1556080.85</v>
      </c>
      <c r="F18" s="11">
        <f>F19+F20+F21+F22+F23</f>
        <v>1139810.0799999998</v>
      </c>
      <c r="G18" s="15">
        <f>G19+G20+G21+G22+G23</f>
        <v>416270.77</v>
      </c>
      <c r="H18" s="24"/>
    </row>
    <row r="19" spans="1:10" x14ac:dyDescent="0.25">
      <c r="A19" s="57" t="s">
        <v>1</v>
      </c>
      <c r="B19" s="57"/>
      <c r="C19" s="15">
        <v>393477</v>
      </c>
      <c r="D19" s="11">
        <f>1078886.28</f>
        <v>1078886.28</v>
      </c>
      <c r="E19" s="11">
        <f>C19+D19</f>
        <v>1472363.28</v>
      </c>
      <c r="F19" s="11">
        <f>1073311.5+5492.23+517.58</f>
        <v>1079321.31</v>
      </c>
      <c r="G19" s="15">
        <f>E19-F19</f>
        <v>393041.97</v>
      </c>
      <c r="H19" s="24"/>
    </row>
    <row r="20" spans="1:10" x14ac:dyDescent="0.25">
      <c r="A20" s="57" t="s">
        <v>2</v>
      </c>
      <c r="B20" s="57"/>
      <c r="C20" s="15">
        <v>1663.56</v>
      </c>
      <c r="D20" s="11">
        <v>6147.48</v>
      </c>
      <c r="E20" s="11">
        <f t="shared" ref="E20:E27" si="0">C20+D20</f>
        <v>7811.0399999999991</v>
      </c>
      <c r="F20" s="11">
        <f>5861.68+99.78</f>
        <v>5961.46</v>
      </c>
      <c r="G20" s="15">
        <f t="shared" ref="G20:G23" si="1">E20-F20</f>
        <v>1849.579999999999</v>
      </c>
      <c r="H20" s="27"/>
      <c r="I20" s="27"/>
      <c r="J20" s="27"/>
    </row>
    <row r="21" spans="1:10" x14ac:dyDescent="0.25">
      <c r="A21" s="57" t="s">
        <v>3</v>
      </c>
      <c r="B21" s="57"/>
      <c r="C21" s="15">
        <v>6005.51</v>
      </c>
      <c r="D21" s="11">
        <v>26741.52</v>
      </c>
      <c r="E21" s="11">
        <f t="shared" si="0"/>
        <v>32747.03</v>
      </c>
      <c r="F21" s="11">
        <v>25390.01</v>
      </c>
      <c r="G21" s="15">
        <f t="shared" si="1"/>
        <v>7357.02</v>
      </c>
    </row>
    <row r="22" spans="1:10" x14ac:dyDescent="0.25">
      <c r="A22" s="57" t="s">
        <v>4</v>
      </c>
      <c r="B22" s="57"/>
      <c r="C22" s="15">
        <v>2236.87</v>
      </c>
      <c r="D22" s="11">
        <v>8915.76</v>
      </c>
      <c r="E22" s="11">
        <f t="shared" si="0"/>
        <v>11152.630000000001</v>
      </c>
      <c r="F22" s="11">
        <f>8445.21+96.2</f>
        <v>8541.41</v>
      </c>
      <c r="G22" s="15">
        <f t="shared" si="1"/>
        <v>2611.2200000000012</v>
      </c>
    </row>
    <row r="23" spans="1:10" x14ac:dyDescent="0.25">
      <c r="A23" s="57" t="s">
        <v>5</v>
      </c>
      <c r="B23" s="57"/>
      <c r="C23" s="15">
        <v>15248.11</v>
      </c>
      <c r="D23" s="11">
        <v>16758.759999999998</v>
      </c>
      <c r="E23" s="11">
        <f t="shared" si="0"/>
        <v>32006.87</v>
      </c>
      <c r="F23" s="11">
        <f>19794.79+801.1</f>
        <v>20595.89</v>
      </c>
      <c r="G23" s="15">
        <f t="shared" si="1"/>
        <v>11410.98</v>
      </c>
    </row>
    <row r="24" spans="1:10" x14ac:dyDescent="0.25">
      <c r="A24" s="60" t="s">
        <v>6</v>
      </c>
      <c r="B24" s="60"/>
      <c r="C24" s="15">
        <v>179943.4</v>
      </c>
      <c r="D24" s="11">
        <v>0</v>
      </c>
      <c r="E24" s="11">
        <f t="shared" si="0"/>
        <v>179943.4</v>
      </c>
      <c r="F24" s="11">
        <v>58619.99</v>
      </c>
      <c r="G24" s="15">
        <f>E24-F24</f>
        <v>121323.41</v>
      </c>
    </row>
    <row r="25" spans="1:10" x14ac:dyDescent="0.25">
      <c r="A25" s="60" t="s">
        <v>7</v>
      </c>
      <c r="B25" s="60"/>
      <c r="C25" s="15">
        <v>127755.33</v>
      </c>
      <c r="D25" s="11">
        <v>0</v>
      </c>
      <c r="E25" s="11">
        <f t="shared" si="0"/>
        <v>127755.33</v>
      </c>
      <c r="F25" s="11">
        <v>52325.42</v>
      </c>
      <c r="G25" s="15">
        <f t="shared" ref="G25:G27" si="2">E25-F25</f>
        <v>75429.91</v>
      </c>
    </row>
    <row r="26" spans="1:10" x14ac:dyDescent="0.25">
      <c r="A26" s="60" t="s">
        <v>8</v>
      </c>
      <c r="B26" s="60"/>
      <c r="C26" s="15">
        <v>0</v>
      </c>
      <c r="D26" s="11">
        <v>12673.3</v>
      </c>
      <c r="E26" s="11">
        <f t="shared" si="0"/>
        <v>12673.3</v>
      </c>
      <c r="F26" s="11">
        <f>D26</f>
        <v>12673.3</v>
      </c>
      <c r="G26" s="15">
        <f t="shared" si="2"/>
        <v>0</v>
      </c>
    </row>
    <row r="27" spans="1:10" x14ac:dyDescent="0.25">
      <c r="A27" s="60" t="s">
        <v>68</v>
      </c>
      <c r="B27" s="60"/>
      <c r="C27" s="15">
        <v>73488.160000000003</v>
      </c>
      <c r="D27" s="11">
        <v>141401.1</v>
      </c>
      <c r="E27" s="11">
        <f t="shared" si="0"/>
        <v>214889.26</v>
      </c>
      <c r="F27" s="11">
        <f>124091+24987.58+9940.38+38560.2</f>
        <v>197579.16000000003</v>
      </c>
      <c r="G27" s="15">
        <f t="shared" si="2"/>
        <v>17310.099999999977</v>
      </c>
    </row>
    <row r="28" spans="1:10" x14ac:dyDescent="0.25">
      <c r="A28" s="67" t="s">
        <v>9</v>
      </c>
      <c r="B28" s="67"/>
      <c r="C28" s="15">
        <f>C18++C24+C25+C26+C27</f>
        <v>799817.94</v>
      </c>
      <c r="D28" s="11">
        <f>D18+D24+D25+D26+D27</f>
        <v>1291524.2000000002</v>
      </c>
      <c r="E28" s="11">
        <f>E18+E24+E25+E26+E27</f>
        <v>2091342.1400000001</v>
      </c>
      <c r="F28" s="11">
        <f>F18+F24+F25+F26+F27</f>
        <v>1461007.9499999997</v>
      </c>
      <c r="G28" s="15">
        <f>G18+G24+G25+G26+G27</f>
        <v>630334.19000000006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8" t="s">
        <v>11</v>
      </c>
      <c r="C32" s="68"/>
      <c r="D32" s="68"/>
      <c r="E32" s="68"/>
      <c r="F32" s="2" t="s">
        <v>12</v>
      </c>
      <c r="G32" s="3" t="s">
        <v>16</v>
      </c>
    </row>
    <row r="33" spans="1:13" x14ac:dyDescent="0.25">
      <c r="A33" s="5" t="s">
        <v>17</v>
      </c>
      <c r="B33" s="59" t="s">
        <v>32</v>
      </c>
      <c r="C33" s="59"/>
      <c r="D33" s="59"/>
      <c r="E33" s="59"/>
      <c r="F33" s="12" t="s">
        <v>58</v>
      </c>
      <c r="G33" s="19">
        <v>63933.48</v>
      </c>
      <c r="K33" s="24"/>
    </row>
    <row r="34" spans="1:13" ht="34.5" customHeight="1" x14ac:dyDescent="0.25">
      <c r="A34" s="29" t="s">
        <v>18</v>
      </c>
      <c r="B34" s="64" t="s">
        <v>33</v>
      </c>
      <c r="C34" s="64"/>
      <c r="D34" s="64"/>
      <c r="E34" s="64"/>
      <c r="F34" s="81" t="s">
        <v>66</v>
      </c>
      <c r="G34" s="19">
        <v>43032.36</v>
      </c>
      <c r="K34" s="24"/>
    </row>
    <row r="35" spans="1:13" x14ac:dyDescent="0.25">
      <c r="A35" s="30" t="s">
        <v>72</v>
      </c>
      <c r="B35" s="88" t="s">
        <v>73</v>
      </c>
      <c r="C35" s="89"/>
      <c r="D35" s="89"/>
      <c r="E35" s="90"/>
      <c r="F35" s="82"/>
      <c r="G35" s="19">
        <v>5356.8</v>
      </c>
      <c r="K35" s="24"/>
    </row>
    <row r="36" spans="1:13" ht="32.25" customHeight="1" x14ac:dyDescent="0.25">
      <c r="A36" s="6" t="s">
        <v>19</v>
      </c>
      <c r="B36" s="58" t="s">
        <v>34</v>
      </c>
      <c r="C36" s="58"/>
      <c r="D36" s="58"/>
      <c r="E36" s="58"/>
      <c r="F36" s="91" t="s">
        <v>75</v>
      </c>
      <c r="G36" s="19">
        <v>449237</v>
      </c>
      <c r="K36" s="24"/>
    </row>
    <row r="37" spans="1:13" x14ac:dyDescent="0.25">
      <c r="A37" s="5" t="s">
        <v>20</v>
      </c>
      <c r="B37" s="59" t="s">
        <v>70</v>
      </c>
      <c r="C37" s="59"/>
      <c r="D37" s="59"/>
      <c r="E37" s="59"/>
      <c r="F37" s="92"/>
      <c r="G37" s="19">
        <v>28278.720000000001</v>
      </c>
      <c r="K37" s="24"/>
    </row>
    <row r="38" spans="1:13" x14ac:dyDescent="0.25">
      <c r="A38" s="26" t="s">
        <v>21</v>
      </c>
      <c r="B38" s="87" t="s">
        <v>71</v>
      </c>
      <c r="C38" s="87"/>
      <c r="D38" s="87"/>
      <c r="E38" s="87"/>
      <c r="F38" s="92"/>
      <c r="G38" s="31"/>
      <c r="K38" s="24"/>
    </row>
    <row r="39" spans="1:13" x14ac:dyDescent="0.25">
      <c r="A39" s="5" t="s">
        <v>22</v>
      </c>
      <c r="B39" s="59" t="s">
        <v>35</v>
      </c>
      <c r="C39" s="59"/>
      <c r="D39" s="59"/>
      <c r="E39" s="59"/>
      <c r="F39" s="93"/>
      <c r="G39" s="19">
        <v>71926.8</v>
      </c>
      <c r="K39" s="24"/>
    </row>
    <row r="40" spans="1:13" ht="21" customHeight="1" x14ac:dyDescent="0.25">
      <c r="A40" s="5" t="s">
        <v>31</v>
      </c>
      <c r="B40" s="64" t="s">
        <v>74</v>
      </c>
      <c r="C40" s="64"/>
      <c r="D40" s="64"/>
      <c r="E40" s="64"/>
      <c r="F40" s="18" t="s">
        <v>56</v>
      </c>
      <c r="G40" s="19">
        <v>12294.96</v>
      </c>
      <c r="K40" s="24"/>
    </row>
    <row r="41" spans="1:13" ht="21" customHeight="1" x14ac:dyDescent="0.25">
      <c r="A41" s="5" t="s">
        <v>86</v>
      </c>
      <c r="B41" s="83" t="s">
        <v>87</v>
      </c>
      <c r="C41" s="84"/>
      <c r="D41" s="84"/>
      <c r="E41" s="85"/>
      <c r="F41" s="18" t="s">
        <v>88</v>
      </c>
      <c r="G41" s="19">
        <v>68724</v>
      </c>
      <c r="K41" s="24"/>
    </row>
    <row r="42" spans="1:13" ht="15.75" customHeight="1" x14ac:dyDescent="0.25">
      <c r="A42" s="26" t="s">
        <v>36</v>
      </c>
      <c r="B42" s="61" t="s">
        <v>64</v>
      </c>
      <c r="C42" s="62"/>
      <c r="D42" s="62"/>
      <c r="E42" s="63"/>
      <c r="F42" s="18"/>
      <c r="G42" s="19"/>
      <c r="K42" s="24"/>
    </row>
    <row r="43" spans="1:13" ht="15.75" customHeight="1" x14ac:dyDescent="0.25">
      <c r="A43" s="26" t="s">
        <v>41</v>
      </c>
      <c r="B43" s="61" t="s">
        <v>61</v>
      </c>
      <c r="C43" s="62"/>
      <c r="D43" s="62"/>
      <c r="E43" s="63"/>
      <c r="F43" s="18"/>
      <c r="G43" s="19"/>
      <c r="K43" s="24"/>
    </row>
    <row r="44" spans="1:13" x14ac:dyDescent="0.25">
      <c r="A44" s="5" t="s">
        <v>42</v>
      </c>
      <c r="B44" s="59" t="s">
        <v>37</v>
      </c>
      <c r="C44" s="59"/>
      <c r="D44" s="59"/>
      <c r="E44" s="59"/>
      <c r="F44" s="12" t="s">
        <v>59</v>
      </c>
      <c r="G44" s="19">
        <v>8606.16</v>
      </c>
      <c r="K44" s="24"/>
    </row>
    <row r="45" spans="1:13" x14ac:dyDescent="0.25">
      <c r="A45" s="5" t="s">
        <v>43</v>
      </c>
      <c r="B45" s="59" t="s">
        <v>38</v>
      </c>
      <c r="C45" s="59"/>
      <c r="D45" s="59"/>
      <c r="E45" s="59"/>
      <c r="F45" s="12" t="s">
        <v>69</v>
      </c>
      <c r="G45" s="19">
        <v>125408.28</v>
      </c>
      <c r="K45" s="24"/>
    </row>
    <row r="46" spans="1:13" x14ac:dyDescent="0.25">
      <c r="A46" s="5" t="s">
        <v>44</v>
      </c>
      <c r="B46" s="59" t="s">
        <v>39</v>
      </c>
      <c r="C46" s="59"/>
      <c r="D46" s="59"/>
      <c r="E46" s="59"/>
      <c r="F46" s="12" t="s">
        <v>69</v>
      </c>
      <c r="G46" s="19">
        <v>215161.8</v>
      </c>
      <c r="I46" s="23"/>
      <c r="K46" s="33"/>
    </row>
    <row r="47" spans="1:13" x14ac:dyDescent="0.25">
      <c r="A47" s="26" t="s">
        <v>45</v>
      </c>
      <c r="B47" s="61" t="s">
        <v>65</v>
      </c>
      <c r="C47" s="62"/>
      <c r="D47" s="62"/>
      <c r="E47" s="63"/>
      <c r="F47" s="12"/>
      <c r="G47" s="19"/>
      <c r="K47" s="24"/>
      <c r="L47" s="28"/>
      <c r="M47" s="27"/>
    </row>
    <row r="48" spans="1:13" x14ac:dyDescent="0.25">
      <c r="A48" s="5" t="s">
        <v>47</v>
      </c>
      <c r="B48" s="59" t="s">
        <v>40</v>
      </c>
      <c r="C48" s="59"/>
      <c r="D48" s="59"/>
      <c r="E48" s="59"/>
      <c r="F48" s="17" t="s">
        <v>57</v>
      </c>
      <c r="G48" s="19">
        <v>3420.97</v>
      </c>
      <c r="K48" s="24"/>
    </row>
    <row r="49" spans="1:11" x14ac:dyDescent="0.25">
      <c r="A49" s="76" t="s">
        <v>46</v>
      </c>
      <c r="B49" s="77"/>
      <c r="C49" s="77"/>
      <c r="D49" s="77"/>
      <c r="E49" s="78"/>
      <c r="F49" s="5"/>
      <c r="G49" s="19"/>
      <c r="K49" s="24"/>
    </row>
    <row r="50" spans="1:11" x14ac:dyDescent="0.25">
      <c r="A50" s="5" t="s">
        <v>48</v>
      </c>
      <c r="B50" s="59" t="s">
        <v>2</v>
      </c>
      <c r="C50" s="59"/>
      <c r="D50" s="59"/>
      <c r="E50" s="59"/>
      <c r="F50" s="32" t="s">
        <v>76</v>
      </c>
      <c r="G50" s="19">
        <f>D20</f>
        <v>6147.48</v>
      </c>
    </row>
    <row r="51" spans="1:11" x14ac:dyDescent="0.25">
      <c r="A51" s="5" t="s">
        <v>49</v>
      </c>
      <c r="B51" s="59" t="s">
        <v>3</v>
      </c>
      <c r="C51" s="59"/>
      <c r="D51" s="59"/>
      <c r="E51" s="59"/>
      <c r="F51" s="32" t="s">
        <v>85</v>
      </c>
      <c r="G51" s="19">
        <f>D21</f>
        <v>26741.52</v>
      </c>
    </row>
    <row r="52" spans="1:11" x14ac:dyDescent="0.25">
      <c r="A52" s="5" t="s">
        <v>51</v>
      </c>
      <c r="B52" s="59" t="s">
        <v>50</v>
      </c>
      <c r="C52" s="59"/>
      <c r="D52" s="59"/>
      <c r="E52" s="59"/>
      <c r="F52" s="37" t="s">
        <v>60</v>
      </c>
      <c r="G52" s="19">
        <f>D23</f>
        <v>16758.759999999998</v>
      </c>
    </row>
    <row r="53" spans="1:11" x14ac:dyDescent="0.25">
      <c r="A53" s="5" t="s">
        <v>52</v>
      </c>
      <c r="B53" s="59" t="s">
        <v>4</v>
      </c>
      <c r="C53" s="59"/>
      <c r="D53" s="59"/>
      <c r="E53" s="59"/>
      <c r="F53" s="32" t="s">
        <v>76</v>
      </c>
      <c r="G53" s="19">
        <f>D22</f>
        <v>8915.76</v>
      </c>
    </row>
    <row r="54" spans="1:11" x14ac:dyDescent="0.25">
      <c r="A54" s="5" t="s">
        <v>53</v>
      </c>
      <c r="B54" s="86" t="s">
        <v>15</v>
      </c>
      <c r="C54" s="86"/>
      <c r="D54" s="86"/>
      <c r="E54" s="86"/>
      <c r="F54" s="5"/>
      <c r="G54" s="11">
        <f>SUM(G33:G53)</f>
        <v>1153944.8500000001</v>
      </c>
    </row>
    <row r="55" spans="1:11" x14ac:dyDescent="0.25">
      <c r="A55" s="5" t="s">
        <v>62</v>
      </c>
      <c r="B55" s="76" t="s">
        <v>82</v>
      </c>
      <c r="C55" s="77"/>
      <c r="D55" s="77"/>
      <c r="E55" s="77"/>
      <c r="F55" s="78"/>
      <c r="G55" s="20">
        <f>G11+F18+F26+F27-G54</f>
        <v>1125970.1599999997</v>
      </c>
    </row>
    <row r="57" spans="1:11" x14ac:dyDescent="0.25">
      <c r="A57" s="79" t="s">
        <v>54</v>
      </c>
      <c r="B57" s="79"/>
      <c r="C57" s="10"/>
      <c r="D57" s="10"/>
      <c r="E57" s="10"/>
    </row>
    <row r="58" spans="1:11" x14ac:dyDescent="0.25">
      <c r="A58" s="80" t="s">
        <v>83</v>
      </c>
      <c r="B58" s="80"/>
      <c r="C58" s="80"/>
      <c r="D58" s="80"/>
      <c r="E58" s="80"/>
      <c r="G58" s="25">
        <f>G24+G25</f>
        <v>196753.32</v>
      </c>
    </row>
    <row r="59" spans="1:11" x14ac:dyDescent="0.25">
      <c r="A59" s="35"/>
      <c r="B59" s="35"/>
      <c r="C59" s="35"/>
      <c r="D59" s="35"/>
      <c r="E59" s="35"/>
      <c r="G59" s="25"/>
    </row>
    <row r="60" spans="1:11" x14ac:dyDescent="0.25">
      <c r="A60" s="34" t="s">
        <v>84</v>
      </c>
      <c r="B60" s="34"/>
      <c r="C60" s="34"/>
      <c r="D60" s="34"/>
      <c r="E60" s="34"/>
      <c r="F60" s="36"/>
      <c r="G60" s="25">
        <v>384296</v>
      </c>
    </row>
    <row r="61" spans="1:11" x14ac:dyDescent="0.25">
      <c r="A61" s="10"/>
      <c r="B61" s="10"/>
      <c r="C61" s="10"/>
      <c r="D61" s="10"/>
      <c r="E61" s="10"/>
    </row>
  </sheetData>
  <mergeCells count="50">
    <mergeCell ref="B55:F55"/>
    <mergeCell ref="A57:B57"/>
    <mergeCell ref="A58:E58"/>
    <mergeCell ref="F34:F35"/>
    <mergeCell ref="B41:E41"/>
    <mergeCell ref="B54:E54"/>
    <mergeCell ref="B38:E38"/>
    <mergeCell ref="A49:E49"/>
    <mergeCell ref="B47:E47"/>
    <mergeCell ref="B35:E35"/>
    <mergeCell ref="F36:F39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A2:G2"/>
    <mergeCell ref="A3:G3"/>
    <mergeCell ref="A21:B21"/>
    <mergeCell ref="B44:E44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4:B24"/>
    <mergeCell ref="A25:B25"/>
    <mergeCell ref="A26:B26"/>
    <mergeCell ref="A20:B20"/>
    <mergeCell ref="B36:E36"/>
    <mergeCell ref="A23:B23"/>
    <mergeCell ref="B48:E48"/>
    <mergeCell ref="B50:E50"/>
    <mergeCell ref="B37:E37"/>
    <mergeCell ref="A27:B27"/>
    <mergeCell ref="B46:E46"/>
    <mergeCell ref="B42:E42"/>
    <mergeCell ref="B43:E43"/>
    <mergeCell ref="B39:E39"/>
    <mergeCell ref="B40:E40"/>
    <mergeCell ref="B45:E4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7" workbookViewId="0">
      <selection activeCell="G8" sqref="G8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16.5" customHeight="1" x14ac:dyDescent="0.25">
      <c r="D1" s="38" t="s">
        <v>89</v>
      </c>
    </row>
    <row r="2" spans="1:4" ht="69" customHeight="1" x14ac:dyDescent="0.25">
      <c r="A2" s="94" t="s">
        <v>90</v>
      </c>
      <c r="B2" s="95"/>
      <c r="C2" s="95"/>
      <c r="D2" s="95"/>
    </row>
    <row r="3" spans="1:4" ht="26.45" customHeight="1" x14ac:dyDescent="0.25">
      <c r="A3" s="39" t="s">
        <v>10</v>
      </c>
      <c r="B3" s="39" t="s">
        <v>91</v>
      </c>
      <c r="C3" s="39" t="s">
        <v>92</v>
      </c>
      <c r="D3" s="40" t="s">
        <v>93</v>
      </c>
    </row>
    <row r="4" spans="1:4" ht="15.75" x14ac:dyDescent="0.25">
      <c r="A4" s="39">
        <v>1</v>
      </c>
      <c r="B4" s="41" t="s">
        <v>94</v>
      </c>
      <c r="C4" s="40"/>
      <c r="D4" s="42"/>
    </row>
    <row r="5" spans="1:4" ht="17.25" customHeight="1" x14ac:dyDescent="0.25">
      <c r="A5" s="39"/>
      <c r="B5" s="43" t="s">
        <v>95</v>
      </c>
      <c r="C5" s="39"/>
      <c r="D5" s="42">
        <v>72460</v>
      </c>
    </row>
    <row r="6" spans="1:4" ht="29.25" x14ac:dyDescent="0.25">
      <c r="A6" s="39"/>
      <c r="B6" s="44" t="s">
        <v>96</v>
      </c>
      <c r="C6" s="39" t="s">
        <v>97</v>
      </c>
      <c r="D6" s="42"/>
    </row>
    <row r="7" spans="1:4" ht="15.75" x14ac:dyDescent="0.25">
      <c r="A7" s="39"/>
      <c r="B7" s="44" t="s">
        <v>98</v>
      </c>
      <c r="C7" s="39" t="s">
        <v>99</v>
      </c>
      <c r="D7" s="42"/>
    </row>
    <row r="8" spans="1:4" ht="15.75" x14ac:dyDescent="0.25">
      <c r="A8" s="39"/>
      <c r="B8" s="44" t="s">
        <v>100</v>
      </c>
      <c r="C8" s="39" t="s">
        <v>101</v>
      </c>
      <c r="D8" s="42"/>
    </row>
    <row r="9" spans="1:4" ht="15.75" x14ac:dyDescent="0.25">
      <c r="A9" s="39"/>
      <c r="B9" s="45" t="s">
        <v>102</v>
      </c>
      <c r="C9" s="39" t="s">
        <v>103</v>
      </c>
      <c r="D9" s="42"/>
    </row>
    <row r="10" spans="1:4" ht="15.75" x14ac:dyDescent="0.25">
      <c r="A10" s="39"/>
      <c r="B10" s="45"/>
      <c r="C10" s="39"/>
      <c r="D10" s="42"/>
    </row>
    <row r="11" spans="1:4" ht="15.75" x14ac:dyDescent="0.25">
      <c r="A11" s="39"/>
      <c r="B11" s="46" t="s">
        <v>104</v>
      </c>
      <c r="C11" s="39"/>
      <c r="D11" s="42">
        <v>4803</v>
      </c>
    </row>
    <row r="12" spans="1:4" ht="17.25" customHeight="1" x14ac:dyDescent="0.25">
      <c r="A12" s="39"/>
      <c r="B12" s="43" t="s">
        <v>105</v>
      </c>
      <c r="C12" s="39" t="s">
        <v>106</v>
      </c>
      <c r="D12" s="42">
        <v>92282</v>
      </c>
    </row>
    <row r="13" spans="1:4" ht="15.75" x14ac:dyDescent="0.25">
      <c r="A13" s="39"/>
      <c r="B13" s="43" t="s">
        <v>107</v>
      </c>
      <c r="C13" s="39"/>
      <c r="D13" s="42">
        <v>5368</v>
      </c>
    </row>
    <row r="14" spans="1:4" ht="15.75" x14ac:dyDescent="0.25">
      <c r="A14" s="39"/>
      <c r="B14" s="43"/>
      <c r="C14" s="39"/>
      <c r="D14" s="42"/>
    </row>
    <row r="15" spans="1:4" ht="15.75" x14ac:dyDescent="0.25">
      <c r="A15" s="39"/>
      <c r="B15" s="43" t="s">
        <v>108</v>
      </c>
      <c r="C15" s="39"/>
      <c r="D15" s="42">
        <v>28749</v>
      </c>
    </row>
    <row r="16" spans="1:4" ht="29.25" x14ac:dyDescent="0.25">
      <c r="A16" s="39"/>
      <c r="B16" s="45" t="s">
        <v>109</v>
      </c>
      <c r="C16" s="39" t="s">
        <v>110</v>
      </c>
      <c r="D16" s="42"/>
    </row>
    <row r="17" spans="1:4" ht="15.75" x14ac:dyDescent="0.25">
      <c r="A17" s="39"/>
      <c r="B17" s="43"/>
      <c r="C17" s="39"/>
      <c r="D17" s="42"/>
    </row>
    <row r="18" spans="1:4" ht="15.75" x14ac:dyDescent="0.25">
      <c r="A18" s="39">
        <v>2</v>
      </c>
      <c r="B18" s="41" t="s">
        <v>111</v>
      </c>
      <c r="C18" s="39"/>
      <c r="D18" s="42">
        <v>158919</v>
      </c>
    </row>
    <row r="19" spans="1:4" ht="15.75" x14ac:dyDescent="0.25">
      <c r="A19" s="39"/>
      <c r="B19" s="45" t="s">
        <v>112</v>
      </c>
      <c r="C19" s="39" t="s">
        <v>113</v>
      </c>
      <c r="D19" s="42"/>
    </row>
    <row r="20" spans="1:4" ht="15.75" x14ac:dyDescent="0.25">
      <c r="A20" s="39"/>
      <c r="B20" s="45" t="s">
        <v>114</v>
      </c>
      <c r="C20" s="39" t="s">
        <v>115</v>
      </c>
      <c r="D20" s="42"/>
    </row>
    <row r="21" spans="1:4" ht="16.5" customHeight="1" x14ac:dyDescent="0.25">
      <c r="A21" s="39"/>
      <c r="B21" s="45" t="s">
        <v>116</v>
      </c>
      <c r="C21" s="39" t="s">
        <v>117</v>
      </c>
      <c r="D21" s="42"/>
    </row>
    <row r="22" spans="1:4" ht="15.75" x14ac:dyDescent="0.25">
      <c r="A22" s="39"/>
      <c r="B22" s="45" t="s">
        <v>118</v>
      </c>
      <c r="C22" s="39" t="s">
        <v>119</v>
      </c>
      <c r="D22" s="42"/>
    </row>
    <row r="23" spans="1:4" ht="15.75" x14ac:dyDescent="0.25">
      <c r="A23" s="39"/>
      <c r="B23" s="45" t="s">
        <v>120</v>
      </c>
      <c r="C23" s="39" t="s">
        <v>121</v>
      </c>
      <c r="D23" s="42"/>
    </row>
    <row r="24" spans="1:4" ht="15.75" x14ac:dyDescent="0.25">
      <c r="A24" s="39"/>
      <c r="B24" s="45" t="s">
        <v>122</v>
      </c>
      <c r="C24" s="39" t="s">
        <v>121</v>
      </c>
      <c r="D24" s="42"/>
    </row>
    <row r="25" spans="1:4" ht="30.6" customHeight="1" x14ac:dyDescent="0.25">
      <c r="A25" s="39"/>
      <c r="B25" s="45" t="s">
        <v>123</v>
      </c>
      <c r="C25" s="39" t="s">
        <v>124</v>
      </c>
      <c r="D25" s="42"/>
    </row>
    <row r="26" spans="1:4" ht="30.6" customHeight="1" x14ac:dyDescent="0.25">
      <c r="A26" s="39"/>
      <c r="B26" s="45" t="s">
        <v>125</v>
      </c>
      <c r="C26" s="39" t="s">
        <v>126</v>
      </c>
      <c r="D26" s="42"/>
    </row>
    <row r="27" spans="1:4" ht="16.5" customHeight="1" x14ac:dyDescent="0.25">
      <c r="A27" s="39"/>
      <c r="B27" s="45"/>
      <c r="C27" s="39"/>
      <c r="D27" s="42"/>
    </row>
    <row r="28" spans="1:4" ht="15.75" x14ac:dyDescent="0.25">
      <c r="A28" s="39">
        <v>3</v>
      </c>
      <c r="B28" s="41" t="s">
        <v>127</v>
      </c>
      <c r="C28" s="39"/>
      <c r="D28" s="42"/>
    </row>
    <row r="29" spans="1:4" ht="18" customHeight="1" x14ac:dyDescent="0.25">
      <c r="A29" s="39"/>
      <c r="B29" s="43" t="s">
        <v>128</v>
      </c>
      <c r="C29" s="39" t="s">
        <v>129</v>
      </c>
      <c r="D29" s="42">
        <v>2224</v>
      </c>
    </row>
    <row r="30" spans="1:4" ht="18" customHeight="1" x14ac:dyDescent="0.25">
      <c r="A30" s="39"/>
      <c r="B30" s="43" t="s">
        <v>130</v>
      </c>
      <c r="C30" s="39" t="s">
        <v>131</v>
      </c>
      <c r="D30" s="42">
        <v>10737</v>
      </c>
    </row>
    <row r="31" spans="1:4" ht="19.149999999999999" customHeight="1" x14ac:dyDescent="0.25">
      <c r="A31" s="39"/>
      <c r="B31" s="43" t="s">
        <v>132</v>
      </c>
      <c r="C31" s="39" t="s">
        <v>133</v>
      </c>
      <c r="D31" s="42">
        <v>20847</v>
      </c>
    </row>
    <row r="32" spans="1:4" ht="19.5" customHeight="1" x14ac:dyDescent="0.25">
      <c r="A32" s="39"/>
      <c r="B32" s="43" t="s">
        <v>134</v>
      </c>
      <c r="C32" s="39" t="s">
        <v>135</v>
      </c>
      <c r="D32" s="42">
        <v>1266</v>
      </c>
    </row>
    <row r="33" spans="1:4" ht="20.25" customHeight="1" x14ac:dyDescent="0.25">
      <c r="A33" s="39"/>
      <c r="B33" s="43" t="s">
        <v>136</v>
      </c>
      <c r="C33" s="39" t="s">
        <v>137</v>
      </c>
      <c r="D33" s="42">
        <v>41795</v>
      </c>
    </row>
    <row r="34" spans="1:4" ht="20.25" customHeight="1" x14ac:dyDescent="0.25">
      <c r="A34" s="39"/>
      <c r="B34" s="43" t="s">
        <v>138</v>
      </c>
      <c r="C34" s="39" t="s">
        <v>103</v>
      </c>
      <c r="D34" s="42">
        <v>177</v>
      </c>
    </row>
    <row r="35" spans="1:4" ht="31.5" customHeight="1" x14ac:dyDescent="0.25">
      <c r="A35" s="39"/>
      <c r="B35" s="43" t="s">
        <v>139</v>
      </c>
      <c r="C35" s="39" t="s">
        <v>140</v>
      </c>
      <c r="D35" s="42">
        <v>2540</v>
      </c>
    </row>
    <row r="36" spans="1:4" ht="16.5" customHeight="1" x14ac:dyDescent="0.25">
      <c r="A36" s="39"/>
      <c r="B36" s="43" t="s">
        <v>141</v>
      </c>
      <c r="C36" s="39" t="s">
        <v>142</v>
      </c>
      <c r="D36" s="42">
        <v>946</v>
      </c>
    </row>
    <row r="37" spans="1:4" ht="18.75" customHeight="1" x14ac:dyDescent="0.25">
      <c r="A37" s="39"/>
      <c r="B37" s="43" t="s">
        <v>143</v>
      </c>
      <c r="C37" s="39" t="s">
        <v>103</v>
      </c>
      <c r="D37" s="42">
        <v>416</v>
      </c>
    </row>
    <row r="38" spans="1:4" ht="15.75" x14ac:dyDescent="0.25">
      <c r="A38" s="39"/>
      <c r="B38" s="43" t="s">
        <v>144</v>
      </c>
      <c r="C38" s="39" t="s">
        <v>121</v>
      </c>
      <c r="D38" s="42">
        <v>461</v>
      </c>
    </row>
    <row r="39" spans="1:4" ht="15.75" x14ac:dyDescent="0.25">
      <c r="A39" s="39"/>
      <c r="B39" s="43"/>
      <c r="C39" s="39"/>
      <c r="D39" s="42"/>
    </row>
    <row r="40" spans="1:4" ht="15.6" customHeight="1" x14ac:dyDescent="0.25">
      <c r="A40" s="39">
        <v>4</v>
      </c>
      <c r="B40" s="41" t="s">
        <v>145</v>
      </c>
      <c r="C40" s="39"/>
      <c r="D40" s="42">
        <v>5247</v>
      </c>
    </row>
    <row r="41" spans="1:4" ht="27" customHeight="1" x14ac:dyDescent="0.25">
      <c r="A41" s="40"/>
      <c r="B41" s="47" t="s">
        <v>9</v>
      </c>
      <c r="C41" s="39"/>
      <c r="D41" s="48">
        <f>SUM(D4:D40)</f>
        <v>449237</v>
      </c>
    </row>
    <row r="42" spans="1:4" ht="15.75" x14ac:dyDescent="0.25">
      <c r="A42" s="49"/>
      <c r="B42" s="49"/>
      <c r="C42" s="49"/>
    </row>
    <row r="43" spans="1:4" ht="15.75" x14ac:dyDescent="0.25">
      <c r="A43" s="49"/>
      <c r="B43" s="49"/>
      <c r="C43" s="49"/>
    </row>
    <row r="44" spans="1:4" ht="15.75" x14ac:dyDescent="0.25">
      <c r="A44" s="49"/>
      <c r="B44" s="49"/>
      <c r="C44" s="49"/>
    </row>
    <row r="45" spans="1:4" ht="31.15" customHeight="1" x14ac:dyDescent="0.25">
      <c r="A45" s="49"/>
      <c r="B45" s="50"/>
      <c r="C45" s="51"/>
    </row>
    <row r="46" spans="1:4" ht="15.75" x14ac:dyDescent="0.25">
      <c r="A46" s="49"/>
      <c r="B46" s="49"/>
      <c r="C46" s="51"/>
      <c r="D46" s="52"/>
    </row>
    <row r="47" spans="1:4" ht="26.45" customHeight="1" x14ac:dyDescent="0.25">
      <c r="A47" s="53"/>
      <c r="B47" s="54"/>
      <c r="C47" s="55"/>
    </row>
    <row r="48" spans="1:4" x14ac:dyDescent="0.25">
      <c r="C48" s="56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2021-03-15T06:36:09Z</cp:lastPrinted>
  <dcterms:created xsi:type="dcterms:W3CDTF">2018-08-28T07:18:51Z</dcterms:created>
  <dcterms:modified xsi:type="dcterms:W3CDTF">2021-03-15T06:36:22Z</dcterms:modified>
</cp:coreProperties>
</file>