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F26" i="1" l="1"/>
  <c r="F19" i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<sst xmlns="http://schemas.openxmlformats.org/spreadsheetml/2006/main" count="145" uniqueCount="127">
  <si>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</si>
  <si>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</si>
  <si>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</si>
  <si>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</si>
  <si>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</si>
  <si>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</si>
  <si>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</si>
  <si>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</si>
  <si>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</si>
  <si>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</si>
  <si>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</si>
  <si>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</si>
  <si>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</si>
  <si>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</si>
  <si>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</si>
  <si>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</si>
  <si>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</si>
  <si>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</si>
  <si>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</si>
  <si>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</si>
  <si>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</si>
  <si>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</si>
  <si>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</si>
  <si>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</si>
  <si>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</si>
  <si>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</si>
  <si>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</si>
  <si>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</si>
  <si>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</si>
  <si>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</si>
  <si>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</si>
  <si>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</si>
  <si>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</si>
  <si>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</si>
  <si>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</si>
  <si>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</si>
  <si>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</si>
  <si>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</si>
  <si>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</si>
  <si>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</si>
  <si>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</si>
  <si>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</si>
  <si>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</si>
  <si>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</si>
  <si>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</si>
  <si>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</si>
  <si>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</si>
  <si>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</si>
  <si>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</si>
  <si>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</si>
  <si>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</si>
  <si>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</si>
  <si>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</si>
  <si>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</si>
  <si>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</si>
  <si>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</si>
  <si>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</si>
  <si>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</si>
  <si>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</si>
  <si>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</si>
  <si>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</si>
  <si>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</si>
  <si>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</si>
  <si>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</si>
  <si>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</si>
  <si>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</si>
  <si>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</si>
  <si>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</si>
  <si>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</si>
  <si>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</si>
  <si>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</si>
  <si>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</si>
  <si>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</si>
  <si>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</si>
  <si>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</si>
  <si>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</si>
  <si>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Тракторная,5а</t>
    </r>
  </si>
  <si>
    <t>2.1.</t>
  </si>
  <si>
    <t>Услуги распространения счетов-квитанций на кап.ремонт</t>
  </si>
  <si>
    <t>Задолженность                                                    на                                  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</si>
  <si>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</si>
  <si>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</si>
  <si>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</si>
  <si>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</si>
  <si>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</si>
  <si>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</si>
  <si>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</si>
  <si>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</si>
  <si>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</si>
  <si>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</si>
  <si>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</si>
  <si>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а ул. Тракторная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</si>
  <si>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</si>
  <si>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</si>
  <si>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</si>
  <si>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</si>
  <si>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</si>
  <si>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регулировка полотенцесушителей</t>
  </si>
  <si>
    <t>15 шт.</t>
  </si>
  <si>
    <t>Ремонт системы центрального отопления</t>
  </si>
  <si>
    <t>в том числе регулировка приборов отопления</t>
  </si>
  <si>
    <t>111 шт.</t>
  </si>
  <si>
    <t>смена вентилей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</si>
  <si>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</si>
  <si>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</si>
  <si>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</si>
  <si>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</si>
  <si>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</si>
  <si>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</si>
  <si>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</si>
  <si>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2,5 м.</t>
  </si>
  <si>
    <t>Электромонтажные работы</t>
  </si>
  <si>
    <t>в том числе смена ламп</t>
  </si>
  <si>
    <t>4 шт.</t>
  </si>
  <si>
    <t>смена выключателей автоматических</t>
  </si>
  <si>
    <t>1 шт.</t>
  </si>
  <si>
    <t>смена выключателей</t>
  </si>
  <si>
    <t>2 шт.</t>
  </si>
  <si>
    <t>Общестроительные работы</t>
  </si>
  <si>
    <t>Остекление рам</t>
  </si>
  <si>
    <t>0,2 м2</t>
  </si>
  <si>
    <t>Ремонт межпанельных швов</t>
  </si>
  <si>
    <t>54,7 м.</t>
  </si>
  <si>
    <t>Проверка и прочистка вентканалов</t>
  </si>
  <si>
    <t>Ремонт балконных козырьков (кв. 18, 20)</t>
  </si>
  <si>
    <t>Заделка подвальных окон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</si>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</sst>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4" fontId="18" fillId="0" borderId="0" xfId="0" applyNumberFormat="1" applyFont="1"/>
    <xf numFmtId="164" fontId="18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13" fillId="0" borderId="1" xfId="0" applyFont="1" applyBorder="1"/>
    <xf numFmtId="0" fontId="20" fillId="0" borderId="1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22" sqref="K22"/>
    </sheetView>
  </sheetViews>
  <sheetFormatPr defaultRowHeight="15" x14ac:dyDescent="0.25"/>
  <cols>
    <col min="1" max="1" width="4.42578125" customWidth="1"/>
    <col min="2" max="2" width="21.28515625" customWidth="1"/>
    <col min="3" max="3" width="12.140625" customWidth="1"/>
    <col min="4" max="4" width="15.5703125" customWidth="1"/>
    <col min="5" max="5" width="16.5703125" customWidth="1"/>
    <col min="6" max="6" width="14.7109375" customWidth="1"/>
    <col min="7" max="7" width="13.42578125" customWidth="1"/>
    <col min="8" max="8" width="9" customWidth="1"/>
    <col min="9" max="10" width="9.42578125" customWidth="1"/>
    <col min="11" max="11" width="12.28515625" bestFit="1" customWidth="1"/>
  </cols>
  <sheetData>
    <row r="2" spans="1:7" x14ac:dyDescent="0.25">
      <c r="A2" s="75" t="s">
        <v>22</v>
      </c>
      <c r="B2" s="75"/>
      <c r="C2" s="75"/>
      <c r="D2" s="75"/>
      <c r="E2" s="75"/>
      <c r="F2" s="75"/>
      <c r="G2" s="75"/>
    </row>
    <row r="3" spans="1:7" ht="15.75" thickBot="1" x14ac:dyDescent="0.3">
      <c r="A3" s="93" t="s">
        <v>23</v>
      </c>
      <c r="B3" s="93"/>
      <c r="C3" s="93"/>
      <c r="D3" s="93"/>
      <c r="E3" s="93"/>
      <c r="F3" s="93"/>
      <c r="G3" s="93"/>
    </row>
    <row r="4" spans="1:7" ht="8.25" customHeight="1" x14ac:dyDescent="0.25"/>
    <row r="5" spans="1:7" x14ac:dyDescent="0.25">
      <c r="A5" s="75" t="s">
        <v>24</v>
      </c>
      <c r="B5" s="75"/>
      <c r="C5" s="75"/>
      <c r="D5" s="75"/>
      <c r="E5" s="75"/>
      <c r="F5" s="75"/>
      <c r="G5" s="75"/>
    </row>
    <row r="6" spans="1:7" ht="13.5" customHeight="1" x14ac:dyDescent="0.25">
      <c r="A6" s="76" t="s">
        <v>25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82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76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27</v>
      </c>
      <c r="B10" s="79"/>
      <c r="C10" s="79"/>
      <c r="D10" s="79"/>
      <c r="E10" s="79"/>
    </row>
    <row r="11" spans="1:7" x14ac:dyDescent="0.25">
      <c r="A11" s="79" t="s">
        <v>28</v>
      </c>
      <c r="B11" s="79"/>
      <c r="C11" s="79"/>
      <c r="D11" s="79"/>
      <c r="E11" s="79"/>
      <c r="G11" s="30">
        <v>-1153895.6200000001</v>
      </c>
    </row>
    <row r="12" spans="1:7" ht="11.25" customHeight="1" x14ac:dyDescent="0.25"/>
    <row r="13" spans="1:7" x14ac:dyDescent="0.25">
      <c r="A13" s="78" t="s">
        <v>26</v>
      </c>
      <c r="B13" s="78"/>
      <c r="C13" s="78"/>
      <c r="D13" s="78"/>
      <c r="E13" s="78"/>
    </row>
    <row r="15" spans="1:7" ht="45.75" x14ac:dyDescent="0.25">
      <c r="A15" s="97" t="s">
        <v>0</v>
      </c>
      <c r="B15" s="97"/>
      <c r="C15" s="15" t="s">
        <v>83</v>
      </c>
      <c r="D15" s="2" t="s">
        <v>84</v>
      </c>
      <c r="E15" s="5" t="s">
        <v>15</v>
      </c>
      <c r="F15" s="2" t="s">
        <v>85</v>
      </c>
      <c r="G15" s="18" t="s">
        <v>79</v>
      </c>
    </row>
    <row r="16" spans="1:7" x14ac:dyDescent="0.25">
      <c r="A16" s="97"/>
      <c r="B16" s="9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8">
        <v>1</v>
      </c>
      <c r="B17" s="98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1" ht="53.25" customHeight="1" x14ac:dyDescent="0.25">
      <c r="A18" s="99" t="s">
        <v>65</v>
      </c>
      <c r="B18" s="99"/>
      <c r="C18" s="17">
        <f>C19+C20+C21+C22+C23</f>
        <v>88731.189999999988</v>
      </c>
      <c r="D18" s="13">
        <f>D19+D20+D21+D22+D23</f>
        <v>719390.70000000007</v>
      </c>
      <c r="E18" s="13">
        <f>E19+E20+E21+E22+E23</f>
        <v>808121.8899999999</v>
      </c>
      <c r="F18" s="13">
        <f>F19+F20+F21+F22+F23</f>
        <v>656938.29999999993</v>
      </c>
      <c r="G18" s="17">
        <f>G19+G20+G21+G22+G23</f>
        <v>151183.59000000005</v>
      </c>
      <c r="H18" s="24"/>
    </row>
    <row r="19" spans="1:11" ht="11.25" customHeight="1" x14ac:dyDescent="0.25">
      <c r="A19" s="94" t="s">
        <v>1</v>
      </c>
      <c r="B19" s="94"/>
      <c r="C19" s="17">
        <v>79817.98</v>
      </c>
      <c r="D19" s="13">
        <f>655292.76</f>
        <v>655292.76</v>
      </c>
      <c r="E19" s="13">
        <f>C19+D19</f>
        <v>735110.74</v>
      </c>
      <c r="F19" s="13">
        <f>598435.24+110.2</f>
        <v>598545.43999999994</v>
      </c>
      <c r="G19" s="17">
        <f>E19-F19</f>
        <v>136565.30000000005</v>
      </c>
      <c r="H19" s="24"/>
    </row>
    <row r="20" spans="1:11" ht="12" customHeight="1" x14ac:dyDescent="0.25">
      <c r="A20" s="94" t="s">
        <v>2</v>
      </c>
      <c r="B20" s="94"/>
      <c r="C20" s="17">
        <v>1006.78</v>
      </c>
      <c r="D20" s="13">
        <v>3924.36</v>
      </c>
      <c r="E20" s="13">
        <f t="shared" ref="E20:E26" si="0">C20+D20</f>
        <v>4931.1400000000003</v>
      </c>
      <c r="F20" s="13">
        <v>3555.51</v>
      </c>
      <c r="G20" s="17">
        <f t="shared" ref="G20:G23" si="1">E20-F20</f>
        <v>1375.63</v>
      </c>
      <c r="H20" s="27"/>
      <c r="I20" s="27"/>
      <c r="J20" s="27"/>
    </row>
    <row r="21" spans="1:11" ht="12" customHeight="1" x14ac:dyDescent="0.25">
      <c r="A21" s="94" t="s">
        <v>3</v>
      </c>
      <c r="B21" s="94"/>
      <c r="C21" s="17">
        <v>3466.45</v>
      </c>
      <c r="D21" s="13">
        <v>18500.400000000001</v>
      </c>
      <c r="E21" s="13">
        <f t="shared" si="0"/>
        <v>21966.850000000002</v>
      </c>
      <c r="F21" s="13">
        <v>16893.25</v>
      </c>
      <c r="G21" s="17">
        <f t="shared" si="1"/>
        <v>5073.6000000000022</v>
      </c>
    </row>
    <row r="22" spans="1:11" ht="10.5" customHeight="1" x14ac:dyDescent="0.25">
      <c r="A22" s="94" t="s">
        <v>4</v>
      </c>
      <c r="B22" s="94"/>
      <c r="C22" s="17">
        <v>612.80999999999995</v>
      </c>
      <c r="D22" s="13">
        <v>5794.14</v>
      </c>
      <c r="E22" s="13">
        <f t="shared" si="0"/>
        <v>6406.9500000000007</v>
      </c>
      <c r="F22" s="13">
        <v>5266.77</v>
      </c>
      <c r="G22" s="17">
        <f t="shared" si="1"/>
        <v>1140.1800000000003</v>
      </c>
    </row>
    <row r="23" spans="1:11" ht="12" customHeight="1" x14ac:dyDescent="0.25">
      <c r="A23" s="94" t="s">
        <v>5</v>
      </c>
      <c r="B23" s="94"/>
      <c r="C23" s="17">
        <v>3827.17</v>
      </c>
      <c r="D23" s="13">
        <v>35879.040000000001</v>
      </c>
      <c r="E23" s="13">
        <f t="shared" si="0"/>
        <v>39706.21</v>
      </c>
      <c r="F23" s="13">
        <v>32677.33</v>
      </c>
      <c r="G23" s="17">
        <f t="shared" si="1"/>
        <v>7028.8799999999974</v>
      </c>
    </row>
    <row r="24" spans="1:11" ht="11.25" customHeight="1" x14ac:dyDescent="0.25">
      <c r="A24" s="86" t="s">
        <v>6</v>
      </c>
      <c r="B24" s="86"/>
      <c r="C24" s="17">
        <v>20245.05</v>
      </c>
      <c r="D24" s="13">
        <v>0</v>
      </c>
      <c r="E24" s="13">
        <f t="shared" si="0"/>
        <v>20245.05</v>
      </c>
      <c r="F24" s="13">
        <v>2471.12</v>
      </c>
      <c r="G24" s="17">
        <f>E24-F24</f>
        <v>17773.93</v>
      </c>
    </row>
    <row r="25" spans="1:11" ht="10.5" customHeight="1" x14ac:dyDescent="0.25">
      <c r="A25" s="86" t="s">
        <v>7</v>
      </c>
      <c r="B25" s="86"/>
      <c r="C25" s="17">
        <v>19032.53</v>
      </c>
      <c r="D25" s="13">
        <v>0</v>
      </c>
      <c r="E25" s="13">
        <f t="shared" si="0"/>
        <v>19032.53</v>
      </c>
      <c r="F25" s="13">
        <v>2501.96</v>
      </c>
      <c r="G25" s="17">
        <f t="shared" ref="G25:G26" si="2">E25-F25</f>
        <v>16530.57</v>
      </c>
    </row>
    <row r="26" spans="1:11" ht="12.75" customHeight="1" x14ac:dyDescent="0.25">
      <c r="A26" s="86" t="s">
        <v>8</v>
      </c>
      <c r="B26" s="86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1" x14ac:dyDescent="0.25">
      <c r="A27" s="95" t="s">
        <v>9</v>
      </c>
      <c r="B27" s="95"/>
      <c r="C27" s="17">
        <f>C18++C24+C25+C26</f>
        <v>128008.76999999999</v>
      </c>
      <c r="D27" s="13">
        <f>D18+D24+D25+D26</f>
        <v>724506.78</v>
      </c>
      <c r="E27" s="13">
        <f>E18+E24+E25+E26</f>
        <v>852515.54999999993</v>
      </c>
      <c r="F27" s="13">
        <f>F18+F24+F25+F26</f>
        <v>667027.45999999985</v>
      </c>
      <c r="G27" s="17">
        <f>G18+G24+G25+G26</f>
        <v>185488.09000000005</v>
      </c>
    </row>
    <row r="28" spans="1:11" ht="9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96" t="s">
        <v>11</v>
      </c>
      <c r="C31" s="96"/>
      <c r="D31" s="96"/>
      <c r="E31" s="96"/>
      <c r="F31" s="3" t="s">
        <v>12</v>
      </c>
      <c r="G31" s="4" t="s">
        <v>16</v>
      </c>
    </row>
    <row r="32" spans="1:11" x14ac:dyDescent="0.25">
      <c r="A32" s="6" t="s">
        <v>17</v>
      </c>
      <c r="B32" s="80" t="s">
        <v>30</v>
      </c>
      <c r="C32" s="80"/>
      <c r="D32" s="80"/>
      <c r="E32" s="80"/>
      <c r="F32" s="14" t="s">
        <v>61</v>
      </c>
      <c r="G32" s="21">
        <v>38868.839999999997</v>
      </c>
      <c r="I32" s="23"/>
      <c r="J32" s="23"/>
      <c r="K32" s="23"/>
    </row>
    <row r="33" spans="1:11" ht="34.5" x14ac:dyDescent="0.25">
      <c r="A33" s="28" t="s">
        <v>18</v>
      </c>
      <c r="B33" s="82" t="s">
        <v>31</v>
      </c>
      <c r="C33" s="82"/>
      <c r="D33" s="82"/>
      <c r="E33" s="82"/>
      <c r="F33" s="2" t="s">
        <v>70</v>
      </c>
      <c r="G33" s="21">
        <v>26161.8</v>
      </c>
      <c r="J33" s="23"/>
      <c r="K33" s="23"/>
    </row>
    <row r="34" spans="1:11" x14ac:dyDescent="0.25">
      <c r="A34" s="28" t="s">
        <v>77</v>
      </c>
      <c r="B34" s="87" t="s">
        <v>78</v>
      </c>
      <c r="C34" s="88"/>
      <c r="D34" s="88"/>
      <c r="E34" s="89"/>
      <c r="F34" s="14"/>
      <c r="G34" s="21">
        <v>2194.8000000000002</v>
      </c>
      <c r="J34" s="23"/>
      <c r="K34" s="23"/>
    </row>
    <row r="35" spans="1:11" ht="29.25" customHeight="1" x14ac:dyDescent="0.25">
      <c r="A35" s="7" t="s">
        <v>19</v>
      </c>
      <c r="B35" s="100" t="s">
        <v>32</v>
      </c>
      <c r="C35" s="100"/>
      <c r="D35" s="100"/>
      <c r="E35" s="100"/>
      <c r="F35" s="90" t="s">
        <v>69</v>
      </c>
      <c r="G35" s="21">
        <v>125681</v>
      </c>
      <c r="J35" s="23"/>
      <c r="K35" s="23"/>
    </row>
    <row r="36" spans="1:11" ht="15" customHeight="1" x14ac:dyDescent="0.25">
      <c r="A36" s="6" t="s">
        <v>20</v>
      </c>
      <c r="B36" s="80" t="s">
        <v>33</v>
      </c>
      <c r="C36" s="80"/>
      <c r="D36" s="80"/>
      <c r="E36" s="80"/>
      <c r="F36" s="91"/>
      <c r="G36" s="21">
        <v>43728.24</v>
      </c>
      <c r="J36" s="23"/>
      <c r="K36" s="23"/>
    </row>
    <row r="37" spans="1:11" ht="14.25" customHeight="1" x14ac:dyDescent="0.25">
      <c r="A37" s="34" t="s">
        <v>71</v>
      </c>
      <c r="B37" s="81" t="s">
        <v>73</v>
      </c>
      <c r="C37" s="81"/>
      <c r="D37" s="81"/>
      <c r="E37" s="81"/>
      <c r="F37" s="91"/>
      <c r="G37" s="21">
        <v>14326.8</v>
      </c>
      <c r="J37" s="23"/>
      <c r="K37" s="23"/>
    </row>
    <row r="38" spans="1:11" ht="12.75" customHeight="1" x14ac:dyDescent="0.25">
      <c r="A38" s="29" t="s">
        <v>72</v>
      </c>
      <c r="B38" s="81" t="s">
        <v>74</v>
      </c>
      <c r="C38" s="81"/>
      <c r="D38" s="81"/>
      <c r="E38" s="81"/>
      <c r="F38" s="91"/>
      <c r="G38" s="21">
        <v>2242.56</v>
      </c>
      <c r="J38" s="23"/>
      <c r="K38" s="23"/>
    </row>
    <row r="39" spans="1:11" ht="12.75" customHeight="1" x14ac:dyDescent="0.25">
      <c r="A39" s="29" t="s">
        <v>29</v>
      </c>
      <c r="B39" s="80" t="s">
        <v>80</v>
      </c>
      <c r="C39" s="80"/>
      <c r="D39" s="80"/>
      <c r="E39" s="80"/>
      <c r="F39" s="92"/>
      <c r="G39" s="21">
        <v>5232.24</v>
      </c>
      <c r="J39" s="23"/>
      <c r="K39" s="23"/>
    </row>
    <row r="40" spans="1:11" ht="22.5" customHeight="1" x14ac:dyDescent="0.25">
      <c r="A40" s="6" t="s">
        <v>34</v>
      </c>
      <c r="B40" s="82" t="s">
        <v>66</v>
      </c>
      <c r="C40" s="82"/>
      <c r="D40" s="82"/>
      <c r="E40" s="82"/>
      <c r="F40" s="20" t="s">
        <v>59</v>
      </c>
      <c r="G40" s="21">
        <v>7474.8</v>
      </c>
      <c r="J40" s="23"/>
      <c r="K40" s="23"/>
    </row>
    <row r="41" spans="1:11" ht="15.75" customHeight="1" x14ac:dyDescent="0.25">
      <c r="A41" s="26" t="s">
        <v>38</v>
      </c>
      <c r="B41" s="83" t="s">
        <v>67</v>
      </c>
      <c r="C41" s="84"/>
      <c r="D41" s="84"/>
      <c r="E41" s="85"/>
      <c r="F41" s="20"/>
      <c r="G41" s="21"/>
      <c r="J41" s="23"/>
      <c r="K41" s="23"/>
    </row>
    <row r="42" spans="1:11" ht="15.75" customHeight="1" x14ac:dyDescent="0.25">
      <c r="A42" s="26" t="s">
        <v>39</v>
      </c>
      <c r="B42" s="83" t="s">
        <v>63</v>
      </c>
      <c r="C42" s="84"/>
      <c r="D42" s="84"/>
      <c r="E42" s="85"/>
      <c r="F42" s="20"/>
      <c r="G42" s="21"/>
      <c r="J42" s="23"/>
      <c r="K42" s="23"/>
    </row>
    <row r="43" spans="1:11" x14ac:dyDescent="0.25">
      <c r="A43" s="6" t="s">
        <v>40</v>
      </c>
      <c r="B43" s="80" t="s">
        <v>35</v>
      </c>
      <c r="C43" s="80"/>
      <c r="D43" s="80"/>
      <c r="E43" s="80"/>
      <c r="F43" s="38" t="s">
        <v>75</v>
      </c>
      <c r="G43" s="21">
        <v>76242.84</v>
      </c>
      <c r="J43" s="23"/>
      <c r="K43" s="23"/>
    </row>
    <row r="44" spans="1:11" x14ac:dyDescent="0.25">
      <c r="A44" s="6" t="s">
        <v>41</v>
      </c>
      <c r="B44" s="80" t="s">
        <v>36</v>
      </c>
      <c r="C44" s="80"/>
      <c r="D44" s="80"/>
      <c r="E44" s="80"/>
      <c r="F44" s="38" t="s">
        <v>75</v>
      </c>
      <c r="G44" s="21">
        <v>130809</v>
      </c>
      <c r="I44" s="23"/>
      <c r="J44" s="23"/>
      <c r="K44" s="23"/>
    </row>
    <row r="45" spans="1:11" x14ac:dyDescent="0.25">
      <c r="A45" s="26" t="s">
        <v>42</v>
      </c>
      <c r="B45" s="83" t="s">
        <v>68</v>
      </c>
      <c r="C45" s="84"/>
      <c r="D45" s="84"/>
      <c r="E45" s="85"/>
      <c r="F45" s="14"/>
      <c r="G45" s="21"/>
      <c r="J45" s="23"/>
      <c r="K45" s="23"/>
    </row>
    <row r="46" spans="1:11" x14ac:dyDescent="0.25">
      <c r="A46" s="6" t="s">
        <v>44</v>
      </c>
      <c r="B46" s="80" t="s">
        <v>37</v>
      </c>
      <c r="C46" s="80"/>
      <c r="D46" s="80"/>
      <c r="E46" s="80"/>
      <c r="F46" s="19" t="s">
        <v>60</v>
      </c>
      <c r="G46" s="21">
        <v>2616.84</v>
      </c>
      <c r="J46" s="23"/>
      <c r="K46" s="23"/>
    </row>
    <row r="47" spans="1:11" x14ac:dyDescent="0.25">
      <c r="A47" s="68" t="s">
        <v>43</v>
      </c>
      <c r="B47" s="69"/>
      <c r="C47" s="69"/>
      <c r="D47" s="69"/>
      <c r="E47" s="70"/>
      <c r="F47" s="6"/>
      <c r="G47" s="21"/>
      <c r="J47" s="23"/>
      <c r="K47" s="23"/>
    </row>
    <row r="48" spans="1:11" ht="12" customHeight="1" x14ac:dyDescent="0.25">
      <c r="A48" s="19" t="s">
        <v>45</v>
      </c>
      <c r="B48" s="73" t="s">
        <v>2</v>
      </c>
      <c r="C48" s="73"/>
      <c r="D48" s="73"/>
      <c r="E48" s="73"/>
      <c r="F48" s="39" t="s">
        <v>81</v>
      </c>
      <c r="G48" s="13">
        <f>D20</f>
        <v>3924.36</v>
      </c>
      <c r="J48" s="23"/>
    </row>
    <row r="49" spans="1:10" ht="12" customHeight="1" x14ac:dyDescent="0.25">
      <c r="A49" s="19" t="s">
        <v>46</v>
      </c>
      <c r="B49" s="73" t="s">
        <v>3</v>
      </c>
      <c r="C49" s="73"/>
      <c r="D49" s="73"/>
      <c r="E49" s="73"/>
      <c r="F49" s="39" t="s">
        <v>89</v>
      </c>
      <c r="G49" s="13">
        <f>D21</f>
        <v>18500.400000000001</v>
      </c>
    </row>
    <row r="50" spans="1:10" ht="12" customHeight="1" x14ac:dyDescent="0.25">
      <c r="A50" s="19" t="s">
        <v>48</v>
      </c>
      <c r="B50" s="73" t="s">
        <v>47</v>
      </c>
      <c r="C50" s="73"/>
      <c r="D50" s="73"/>
      <c r="E50" s="73"/>
      <c r="F50" s="14" t="s">
        <v>62</v>
      </c>
      <c r="G50" s="13">
        <f>D23</f>
        <v>35879.040000000001</v>
      </c>
    </row>
    <row r="51" spans="1:10" ht="12" customHeight="1" x14ac:dyDescent="0.25">
      <c r="A51" s="19" t="s">
        <v>49</v>
      </c>
      <c r="B51" s="73" t="s">
        <v>4</v>
      </c>
      <c r="C51" s="73"/>
      <c r="D51" s="73"/>
      <c r="E51" s="73"/>
      <c r="F51" s="39" t="s">
        <v>81</v>
      </c>
      <c r="G51" s="13">
        <f>D22</f>
        <v>5794.14</v>
      </c>
    </row>
    <row r="52" spans="1:10" ht="14.25" customHeight="1" x14ac:dyDescent="0.25">
      <c r="A52" s="6" t="s">
        <v>50</v>
      </c>
      <c r="B52" s="74" t="s">
        <v>15</v>
      </c>
      <c r="C52" s="74"/>
      <c r="D52" s="74"/>
      <c r="E52" s="74"/>
      <c r="F52" s="6"/>
      <c r="G52" s="13">
        <f>SUM(G32:G51)</f>
        <v>539677.69999999995</v>
      </c>
    </row>
    <row r="53" spans="1:10" x14ac:dyDescent="0.25">
      <c r="A53" s="6" t="s">
        <v>64</v>
      </c>
      <c r="B53" s="68" t="s">
        <v>86</v>
      </c>
      <c r="C53" s="69"/>
      <c r="D53" s="69"/>
      <c r="E53" s="69"/>
      <c r="F53" s="70"/>
      <c r="G53" s="31">
        <f>G11+F18+F26-G52</f>
        <v>-1031518.9400000002</v>
      </c>
      <c r="J53" s="23"/>
    </row>
    <row r="54" spans="1:10" ht="11.25" customHeight="1" x14ac:dyDescent="0.25"/>
    <row r="55" spans="1:10" x14ac:dyDescent="0.25">
      <c r="A55" s="71" t="s">
        <v>51</v>
      </c>
      <c r="B55" s="71"/>
      <c r="C55" s="11"/>
      <c r="D55" s="11"/>
      <c r="E55" s="11"/>
    </row>
    <row r="56" spans="1:10" x14ac:dyDescent="0.25">
      <c r="A56" s="72" t="s">
        <v>87</v>
      </c>
      <c r="B56" s="72"/>
      <c r="C56" s="72"/>
      <c r="D56" s="72"/>
      <c r="E56" s="72"/>
      <c r="G56" s="25">
        <f>G24+G25</f>
        <v>34304.5</v>
      </c>
    </row>
    <row r="57" spans="1:10" x14ac:dyDescent="0.25">
      <c r="A57" s="41"/>
      <c r="B57" s="41"/>
      <c r="C57" s="41"/>
      <c r="D57" s="41"/>
      <c r="E57" s="41"/>
      <c r="G57" s="25"/>
    </row>
    <row r="58" spans="1:10" x14ac:dyDescent="0.25">
      <c r="A58" s="40" t="s">
        <v>88</v>
      </c>
      <c r="B58" s="40"/>
      <c r="C58" s="40"/>
      <c r="D58" s="40"/>
      <c r="E58" s="40"/>
      <c r="F58" s="42"/>
      <c r="G58" s="25">
        <v>734159</v>
      </c>
    </row>
    <row r="59" spans="1:10" ht="11.25" customHeight="1" x14ac:dyDescent="0.25">
      <c r="A59" s="11"/>
      <c r="B59" s="11"/>
      <c r="C59" s="11"/>
      <c r="D59" s="11"/>
      <c r="E59" s="11"/>
    </row>
    <row r="60" spans="1:10" x14ac:dyDescent="0.25">
      <c r="A60" s="71" t="s">
        <v>52</v>
      </c>
      <c r="B60" s="71"/>
      <c r="C60" s="11"/>
      <c r="D60" s="11"/>
      <c r="E60" s="11"/>
    </row>
    <row r="61" spans="1:10" ht="9" customHeight="1" x14ac:dyDescent="0.25"/>
    <row r="62" spans="1:10" x14ac:dyDescent="0.25">
      <c r="A62" s="14" t="s">
        <v>10</v>
      </c>
      <c r="B62" s="62" t="s">
        <v>55</v>
      </c>
      <c r="C62" s="63"/>
      <c r="D62" s="63"/>
      <c r="E62" s="64"/>
      <c r="F62" s="12" t="s">
        <v>53</v>
      </c>
      <c r="G62" s="6" t="s">
        <v>54</v>
      </c>
    </row>
    <row r="63" spans="1:10" ht="12" customHeight="1" x14ac:dyDescent="0.25">
      <c r="A63" s="14" t="s">
        <v>17</v>
      </c>
      <c r="B63" s="65" t="s">
        <v>56</v>
      </c>
      <c r="C63" s="66"/>
      <c r="D63" s="66"/>
      <c r="E63" s="67"/>
      <c r="F63" s="1"/>
      <c r="G63" s="1"/>
    </row>
    <row r="64" spans="1:10" ht="12" customHeight="1" x14ac:dyDescent="0.25">
      <c r="A64" s="14" t="s">
        <v>18</v>
      </c>
      <c r="B64" s="65" t="s">
        <v>57</v>
      </c>
      <c r="C64" s="66"/>
      <c r="D64" s="66"/>
      <c r="E64" s="67"/>
      <c r="F64" s="32">
        <v>7</v>
      </c>
      <c r="G64" s="33">
        <v>64665.64</v>
      </c>
    </row>
    <row r="65" spans="1:7" ht="12" customHeight="1" x14ac:dyDescent="0.25">
      <c r="A65" s="35"/>
      <c r="B65" s="36"/>
      <c r="C65" s="36"/>
      <c r="D65" s="36"/>
      <c r="E65" s="36"/>
      <c r="F65" s="37"/>
      <c r="G65" s="37"/>
    </row>
    <row r="66" spans="1:7" ht="12" customHeight="1" x14ac:dyDescent="0.25">
      <c r="A66" s="35"/>
      <c r="B66" s="36"/>
      <c r="C66" s="36"/>
      <c r="D66" s="36"/>
      <c r="E66" s="36"/>
      <c r="F66" s="37"/>
      <c r="G66" s="37"/>
    </row>
    <row r="67" spans="1:7" ht="12" customHeight="1" x14ac:dyDescent="0.25">
      <c r="A67" s="35"/>
      <c r="B67" s="36"/>
      <c r="C67" s="36"/>
      <c r="D67" s="36"/>
      <c r="E67" s="36"/>
      <c r="F67" s="37"/>
      <c r="G67" s="37"/>
    </row>
    <row r="68" spans="1:7" ht="12" customHeight="1" x14ac:dyDescent="0.25">
      <c r="A68" s="35"/>
      <c r="B68" s="36"/>
      <c r="C68" s="36"/>
      <c r="D68" s="36"/>
      <c r="E68" s="36"/>
      <c r="F68" s="37"/>
      <c r="G68" s="37"/>
    </row>
  </sheetData>
  <mergeCells count="51">
    <mergeCell ref="F35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  <mergeCell ref="B40:E40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6:E36"/>
    <mergeCell ref="B34:E34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7:E37"/>
    <mergeCell ref="B38:E38"/>
    <mergeCell ref="B39:E39"/>
    <mergeCell ref="B62:E62"/>
    <mergeCell ref="B63:E63"/>
    <mergeCell ref="B64:E64"/>
    <mergeCell ref="B53:F53"/>
    <mergeCell ref="A55:B55"/>
    <mergeCell ref="A56:E56"/>
    <mergeCell ref="A60:B60"/>
  </mergeCells>
  <pageMargins left="0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B5" sqref="B5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x14ac:dyDescent="0.25">
      <c r="D1" s="43" t="s">
        <v>90</v>
      </c>
    </row>
    <row r="2" spans="1:4" ht="51.75" customHeight="1" x14ac:dyDescent="0.25">
      <c r="A2" s="101" t="s">
        <v>91</v>
      </c>
      <c r="B2" s="102"/>
      <c r="C2" s="102"/>
      <c r="D2" s="102"/>
    </row>
    <row r="3" spans="1:4" ht="15.75" x14ac:dyDescent="0.25">
      <c r="A3" s="44" t="s">
        <v>10</v>
      </c>
      <c r="B3" s="44" t="s">
        <v>92</v>
      </c>
      <c r="C3" s="44" t="s">
        <v>93</v>
      </c>
      <c r="D3" s="45" t="s">
        <v>94</v>
      </c>
    </row>
    <row r="4" spans="1:4" ht="15.75" x14ac:dyDescent="0.25">
      <c r="A4" s="44">
        <v>1</v>
      </c>
      <c r="B4" s="46" t="s">
        <v>95</v>
      </c>
      <c r="C4" s="45"/>
      <c r="D4" s="47"/>
    </row>
    <row r="5" spans="1:4" ht="15.75" x14ac:dyDescent="0.25">
      <c r="A5" s="44"/>
      <c r="B5" s="48" t="s">
        <v>96</v>
      </c>
      <c r="C5" s="44"/>
      <c r="D5" s="47">
        <v>943</v>
      </c>
    </row>
    <row r="6" spans="1:4" ht="29.25" x14ac:dyDescent="0.25">
      <c r="A6" s="44"/>
      <c r="B6" s="49" t="s">
        <v>97</v>
      </c>
      <c r="C6" s="44" t="s">
        <v>98</v>
      </c>
      <c r="D6" s="47"/>
    </row>
    <row r="7" spans="1:4" ht="15.75" x14ac:dyDescent="0.25">
      <c r="A7" s="44"/>
      <c r="B7" s="49"/>
      <c r="C7" s="44"/>
      <c r="D7" s="47"/>
    </row>
    <row r="8" spans="1:4" ht="15.75" x14ac:dyDescent="0.25">
      <c r="A8" s="44"/>
      <c r="B8" s="48" t="s">
        <v>99</v>
      </c>
      <c r="C8" s="44"/>
      <c r="D8" s="47">
        <v>12665</v>
      </c>
    </row>
    <row r="9" spans="1:4" ht="29.25" x14ac:dyDescent="0.25">
      <c r="A9" s="44"/>
      <c r="B9" s="50" t="s">
        <v>100</v>
      </c>
      <c r="C9" s="44" t="s">
        <v>101</v>
      </c>
      <c r="D9" s="47"/>
    </row>
    <row r="10" spans="1:4" ht="15.75" x14ac:dyDescent="0.25">
      <c r="A10" s="44"/>
      <c r="B10" s="50" t="s">
        <v>102</v>
      </c>
      <c r="C10" s="44" t="s">
        <v>103</v>
      </c>
      <c r="D10" s="47"/>
    </row>
    <row r="11" spans="1:4" ht="15.75" x14ac:dyDescent="0.25">
      <c r="A11" s="44"/>
      <c r="B11" s="49"/>
      <c r="C11" s="44"/>
      <c r="D11" s="47"/>
    </row>
    <row r="12" spans="1:4" ht="15.75" x14ac:dyDescent="0.25">
      <c r="A12" s="44"/>
      <c r="B12" s="51" t="s">
        <v>104</v>
      </c>
      <c r="C12" s="44"/>
      <c r="D12" s="47">
        <v>2548</v>
      </c>
    </row>
    <row r="13" spans="1:4" ht="15.75" x14ac:dyDescent="0.25">
      <c r="A13" s="44"/>
      <c r="B13" s="48" t="s">
        <v>105</v>
      </c>
      <c r="C13" s="44" t="s">
        <v>106</v>
      </c>
      <c r="D13" s="47">
        <v>46757</v>
      </c>
    </row>
    <row r="14" spans="1:4" ht="15.75" x14ac:dyDescent="0.25">
      <c r="A14" s="44"/>
      <c r="B14" s="48" t="s">
        <v>107</v>
      </c>
      <c r="C14" s="44"/>
      <c r="D14" s="47">
        <v>3398</v>
      </c>
    </row>
    <row r="15" spans="1:4" ht="15.75" x14ac:dyDescent="0.25">
      <c r="A15" s="44"/>
      <c r="B15" s="48"/>
      <c r="C15" s="44"/>
      <c r="D15" s="47"/>
    </row>
    <row r="16" spans="1:4" ht="15.75" x14ac:dyDescent="0.25">
      <c r="A16" s="44"/>
      <c r="B16" s="48" t="s">
        <v>108</v>
      </c>
      <c r="C16" s="44"/>
      <c r="D16" s="47">
        <v>2929</v>
      </c>
    </row>
    <row r="17" spans="1:4" ht="29.25" x14ac:dyDescent="0.25">
      <c r="A17" s="44"/>
      <c r="B17" s="49" t="s">
        <v>109</v>
      </c>
      <c r="C17" s="44" t="s">
        <v>110</v>
      </c>
      <c r="D17" s="47"/>
    </row>
    <row r="18" spans="1:4" ht="15.75" x14ac:dyDescent="0.25">
      <c r="A18" s="44"/>
      <c r="B18" s="48"/>
      <c r="C18" s="44"/>
      <c r="D18" s="47"/>
    </row>
    <row r="19" spans="1:4" ht="15.75" x14ac:dyDescent="0.25">
      <c r="A19" s="44">
        <v>2</v>
      </c>
      <c r="B19" s="46" t="s">
        <v>111</v>
      </c>
      <c r="C19" s="44"/>
      <c r="D19" s="47">
        <v>1619</v>
      </c>
    </row>
    <row r="20" spans="1:4" ht="15.75" x14ac:dyDescent="0.25">
      <c r="A20" s="44"/>
      <c r="B20" s="49" t="s">
        <v>112</v>
      </c>
      <c r="C20" s="44" t="s">
        <v>113</v>
      </c>
      <c r="D20" s="47"/>
    </row>
    <row r="21" spans="1:4" ht="15.75" x14ac:dyDescent="0.25">
      <c r="A21" s="44"/>
      <c r="B21" s="49" t="s">
        <v>114</v>
      </c>
      <c r="C21" s="44" t="s">
        <v>115</v>
      </c>
      <c r="D21" s="47"/>
    </row>
    <row r="22" spans="1:4" ht="15.75" x14ac:dyDescent="0.25">
      <c r="A22" s="44"/>
      <c r="B22" s="49" t="s">
        <v>116</v>
      </c>
      <c r="C22" s="44" t="s">
        <v>117</v>
      </c>
      <c r="D22" s="47"/>
    </row>
    <row r="23" spans="1:4" ht="15.75" x14ac:dyDescent="0.25">
      <c r="A23" s="44"/>
      <c r="B23" s="49"/>
      <c r="C23" s="44"/>
      <c r="D23" s="47"/>
    </row>
    <row r="24" spans="1:4" ht="15.75" x14ac:dyDescent="0.25">
      <c r="A24" s="44">
        <v>3</v>
      </c>
      <c r="B24" s="46" t="s">
        <v>118</v>
      </c>
      <c r="C24" s="44"/>
      <c r="D24" s="47"/>
    </row>
    <row r="25" spans="1:4" ht="15.75" x14ac:dyDescent="0.25">
      <c r="A25" s="44"/>
      <c r="B25" s="48" t="s">
        <v>119</v>
      </c>
      <c r="C25" s="44" t="s">
        <v>120</v>
      </c>
      <c r="D25" s="47">
        <v>259</v>
      </c>
    </row>
    <row r="26" spans="1:4" ht="15.75" x14ac:dyDescent="0.25">
      <c r="A26" s="44"/>
      <c r="B26" s="48" t="s">
        <v>121</v>
      </c>
      <c r="C26" s="44" t="s">
        <v>122</v>
      </c>
      <c r="D26" s="47">
        <v>41051</v>
      </c>
    </row>
    <row r="27" spans="1:4" ht="15.75" x14ac:dyDescent="0.25">
      <c r="A27" s="44"/>
      <c r="B27" s="48" t="s">
        <v>123</v>
      </c>
      <c r="C27" s="44" t="s">
        <v>117</v>
      </c>
      <c r="D27" s="47">
        <v>734</v>
      </c>
    </row>
    <row r="28" spans="1:4" ht="15.75" x14ac:dyDescent="0.25">
      <c r="A28" s="44"/>
      <c r="B28" s="48" t="s">
        <v>124</v>
      </c>
      <c r="C28" s="44" t="s">
        <v>117</v>
      </c>
      <c r="D28" s="47">
        <v>10850</v>
      </c>
    </row>
    <row r="29" spans="1:4" ht="15.75" x14ac:dyDescent="0.25">
      <c r="A29" s="44"/>
      <c r="B29" s="48" t="s">
        <v>125</v>
      </c>
      <c r="C29" s="44" t="s">
        <v>115</v>
      </c>
      <c r="D29" s="47">
        <v>793</v>
      </c>
    </row>
    <row r="30" spans="1:4" ht="15.75" x14ac:dyDescent="0.25">
      <c r="A30" s="44"/>
      <c r="B30" s="48"/>
      <c r="C30" s="44"/>
      <c r="D30" s="47"/>
    </row>
    <row r="31" spans="1:4" ht="15.75" x14ac:dyDescent="0.25">
      <c r="A31" s="44">
        <v>4</v>
      </c>
      <c r="B31" s="46" t="s">
        <v>126</v>
      </c>
      <c r="C31" s="44"/>
      <c r="D31" s="47">
        <v>1135</v>
      </c>
    </row>
    <row r="32" spans="1:4" ht="15.75" x14ac:dyDescent="0.25">
      <c r="A32" s="45"/>
      <c r="B32" s="52" t="s">
        <v>9</v>
      </c>
      <c r="C32" s="44"/>
      <c r="D32" s="53">
        <f>SUM(D4:D31)</f>
        <v>125681</v>
      </c>
    </row>
    <row r="33" spans="1:4" ht="15.75" x14ac:dyDescent="0.25">
      <c r="A33" s="54"/>
      <c r="B33" s="54"/>
      <c r="C33" s="54"/>
    </row>
    <row r="34" spans="1:4" ht="15.75" x14ac:dyDescent="0.25">
      <c r="A34" s="54"/>
      <c r="B34" s="54"/>
      <c r="C34" s="54"/>
    </row>
    <row r="35" spans="1:4" ht="15.75" x14ac:dyDescent="0.25">
      <c r="A35" s="54"/>
      <c r="B35" s="54"/>
      <c r="C35" s="54"/>
    </row>
    <row r="36" spans="1:4" ht="15.75" x14ac:dyDescent="0.25">
      <c r="A36" s="54"/>
      <c r="B36" s="55"/>
      <c r="C36" s="56"/>
    </row>
    <row r="37" spans="1:4" ht="15.75" x14ac:dyDescent="0.25">
      <c r="A37" s="54"/>
      <c r="B37" s="54"/>
      <c r="C37" s="56"/>
      <c r="D37" s="57"/>
    </row>
    <row r="38" spans="1:4" x14ac:dyDescent="0.25">
      <c r="A38" s="58"/>
      <c r="B38" s="59"/>
      <c r="C38" s="60"/>
    </row>
    <row r="39" spans="1:4" x14ac:dyDescent="0.25">
      <c r="C39" s="6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2021-03-22T07:32:56Z</cp:lastPrinted>
  <dcterms:created xsi:type="dcterms:W3CDTF">2018-08-28T07:18:51Z</dcterms:created>
  <dcterms:modified xsi:type="dcterms:W3CDTF">2021-03-22T07:33:08Z</dcterms:modified>
</cp:coreProperties>
</file>