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9" i="1" l="1"/>
  <c r="G49" i="1" l="1"/>
  <c r="G50" i="1" l="1"/>
  <c r="G48" i="1"/>
  <c r="G47" i="1"/>
  <c r="G51" i="1" l="1"/>
  <c r="F18" i="1"/>
  <c r="E24" i="1"/>
  <c r="G24" i="1" s="1"/>
  <c r="E25" i="1"/>
  <c r="G25" i="1" s="1"/>
  <c r="E20" i="1"/>
  <c r="G20" i="1" s="1"/>
  <c r="E21" i="1"/>
  <c r="E22" i="1"/>
  <c r="G22" i="1" s="1"/>
  <c r="E23" i="1"/>
  <c r="G23" i="1" s="1"/>
  <c r="E19" i="1"/>
  <c r="G19" i="1" s="1"/>
  <c r="D18" i="1"/>
  <c r="D26" i="1" s="1"/>
  <c r="G52" i="1" l="1"/>
  <c r="F26" i="1"/>
  <c r="G55" i="1"/>
  <c r="E18" i="1"/>
  <c r="E26" i="1" s="1"/>
  <c r="G21" i="1"/>
  <c r="G18" i="1" s="1"/>
  <c r="G26" i="1" s="1"/>
  <c r="C18" i="1" l="1"/>
  <c r="C26" i="1" s="1"/>
</calcChain>
</file>

<file path=xl/sharedStrings.xml><?xml version="1.0" encoding="utf-8"?>
<sst xmlns="http://schemas.openxmlformats.org/spreadsheetml/2006/main" count="114" uniqueCount="102">
  <si>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</si>
  <si>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</si>
  <si>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</si>
  <si>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</si>
  <si>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</si>
  <si>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</si>
  <si>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</si>
  <si>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</si>
  <si>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</si>
  <si>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</si>
  <si>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</si>
  <si>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</si>
  <si>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</si>
  <si>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</si>
  <si>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</si>
  <si>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</si>
  <si>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</si>
  <si>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</si>
  <si>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</si>
  <si>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</si>
  <si>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</si>
  <si>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</si>
  <si>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</si>
  <si>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</si>
  <si>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</si>
  <si>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</si>
  <si>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</si>
  <si>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</si>
  <si>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</si>
  <si>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</si>
  <si>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</si>
  <si>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</si>
  <si>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</si>
  <si>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</si>
  <si>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</si>
  <si>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</si>
  <si>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</si>
  <si>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</si>
  <si>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</si>
  <si>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</si>
  <si>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</si>
  <si>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</si>
  <si>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</si>
  <si>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</si>
  <si>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</si>
  <si>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</si>
  <si>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</si>
  <si>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</si>
  <si>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</si>
  <si>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</si>
  <si>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</si>
  <si>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</si>
  <si>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</si>
  <si>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</si>
  <si>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</si>
  <si>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</si>
  <si>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</si>
  <si>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</si>
  <si>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</si>
  <si>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</si>
  <si>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</si>
  <si>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</si>
  <si>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</si>
  <si>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</si>
  <si>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</si>
  <si>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</si>
  <si>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</si>
  <si>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</si>
  <si>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</si>
  <si>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t>перед собственниками помещений МКД по адресу: Румянцевская,20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</si>
  <si>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</si>
  <si>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</si>
  <si>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</si>
  <si>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</si>
  <si>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</si>
  <si>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</si>
  <si>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</si>
  <si>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</si>
  <si>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</si>
  <si>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</si>
  <si>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</si>
  <si>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</si>
  <si>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</si>
  <si>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</si>
  <si>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Румянцевская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</si>
  <si>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</si>
  <si>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</si>
  <si>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</si>
  <si>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</si>
  <si>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</si>
  <si>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</si>
  <si>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</si>
  <si>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</si>
  <si>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</si>
  <si>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трубопроводов</t>
  </si>
  <si>
    <t>30 м.</t>
  </si>
  <si>
    <t>Общестроительные работы</t>
  </si>
  <si>
    <t>Ремонт водосточных труб</t>
  </si>
  <si>
    <t>2,4 м.</t>
  </si>
  <si>
    <t>Установка информационных досок</t>
  </si>
  <si>
    <t>1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</si>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</sst>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164" fontId="17" fillId="0" borderId="0" xfId="0" applyNumberFormat="1" applyFont="1"/>
    <xf numFmtId="0" fontId="18" fillId="0" borderId="1" xfId="0" applyFont="1" applyBorder="1"/>
    <xf numFmtId="2" fontId="0" fillId="0" borderId="0" xfId="0" applyNumberFormat="1" applyBorder="1"/>
    <xf numFmtId="164" fontId="17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22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abSelected="1" workbookViewId="0">
      <pane xSplit="6" ySplit="14" topLeftCell="G27" activePane="bottomRight" state="frozen"/>
      <selection pane="topRight" activeCell="G1" sqref="G1"/>
      <selection pane="bottomLeft" activeCell="A14" sqref="A14"/>
      <selection pane="bottomRight" activeCell="G43" sqref="G4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32" t="s">
        <v>23</v>
      </c>
      <c r="B2" s="32"/>
      <c r="C2" s="32"/>
      <c r="D2" s="32"/>
      <c r="E2" s="32"/>
      <c r="F2" s="32"/>
      <c r="G2" s="32"/>
    </row>
    <row r="3" spans="1:7" ht="15.75" thickBot="1" x14ac:dyDescent="0.3">
      <c r="A3" s="33" t="s">
        <v>24</v>
      </c>
      <c r="B3" s="33"/>
      <c r="C3" s="33"/>
      <c r="D3" s="33"/>
      <c r="E3" s="33"/>
      <c r="F3" s="33"/>
      <c r="G3" s="33"/>
    </row>
    <row r="4" spans="1:7" ht="8.25" customHeight="1" x14ac:dyDescent="0.25"/>
    <row r="5" spans="1:7" x14ac:dyDescent="0.25">
      <c r="A5" s="32" t="s">
        <v>25</v>
      </c>
      <c r="B5" s="32"/>
      <c r="C5" s="32"/>
      <c r="D5" s="32"/>
      <c r="E5" s="32"/>
      <c r="F5" s="32"/>
      <c r="G5" s="32"/>
    </row>
    <row r="6" spans="1:7" ht="13.5" customHeight="1" x14ac:dyDescent="0.25">
      <c r="A6" s="38" t="s">
        <v>26</v>
      </c>
      <c r="B6" s="38"/>
      <c r="C6" s="38"/>
      <c r="D6" s="38"/>
      <c r="E6" s="38"/>
      <c r="F6" s="38"/>
      <c r="G6" s="38"/>
    </row>
    <row r="7" spans="1:7" ht="15" customHeight="1" x14ac:dyDescent="0.25">
      <c r="A7" s="39" t="s">
        <v>72</v>
      </c>
      <c r="B7" s="39"/>
      <c r="C7" s="39"/>
      <c r="D7" s="39"/>
      <c r="E7" s="39"/>
      <c r="F7" s="39"/>
      <c r="G7" s="39"/>
    </row>
    <row r="8" spans="1:7" ht="15.75" x14ac:dyDescent="0.25">
      <c r="A8" s="39" t="s">
        <v>69</v>
      </c>
      <c r="B8" s="38"/>
      <c r="C8" s="38"/>
      <c r="D8" s="38"/>
      <c r="E8" s="38"/>
      <c r="F8" s="38"/>
      <c r="G8" s="38"/>
    </row>
    <row r="9" spans="1:7" ht="9.75" customHeight="1" x14ac:dyDescent="0.25"/>
    <row r="10" spans="1:7" x14ac:dyDescent="0.25">
      <c r="A10" s="41" t="s">
        <v>28</v>
      </c>
      <c r="B10" s="41"/>
      <c r="C10" s="41"/>
      <c r="D10" s="41"/>
      <c r="E10" s="41"/>
    </row>
    <row r="11" spans="1:7" x14ac:dyDescent="0.25">
      <c r="A11" s="41" t="s">
        <v>29</v>
      </c>
      <c r="B11" s="41"/>
      <c r="C11" s="41"/>
      <c r="D11" s="41"/>
      <c r="E11" s="41"/>
      <c r="G11" s="28">
        <v>-7262.11</v>
      </c>
    </row>
    <row r="12" spans="1:7" ht="11.25" customHeight="1" x14ac:dyDescent="0.25"/>
    <row r="13" spans="1:7" x14ac:dyDescent="0.25">
      <c r="A13" s="40" t="s">
        <v>27</v>
      </c>
      <c r="B13" s="40"/>
      <c r="C13" s="40"/>
      <c r="D13" s="40"/>
      <c r="E13" s="40"/>
    </row>
    <row r="15" spans="1:7" ht="36" x14ac:dyDescent="0.25">
      <c r="A15" s="37" t="s">
        <v>0</v>
      </c>
      <c r="B15" s="37"/>
      <c r="C15" s="13" t="s">
        <v>73</v>
      </c>
      <c r="D15" s="1" t="s">
        <v>74</v>
      </c>
      <c r="E15" s="4" t="s">
        <v>14</v>
      </c>
      <c r="F15" s="1" t="s">
        <v>75</v>
      </c>
      <c r="G15" s="16" t="s">
        <v>76</v>
      </c>
    </row>
    <row r="16" spans="1:7" x14ac:dyDescent="0.25">
      <c r="A16" s="37"/>
      <c r="B16" s="37"/>
      <c r="C16" s="14" t="s">
        <v>13</v>
      </c>
      <c r="D16" s="9" t="s">
        <v>13</v>
      </c>
      <c r="E16" s="9" t="s">
        <v>13</v>
      </c>
      <c r="F16" s="9" t="s">
        <v>13</v>
      </c>
      <c r="G16" s="14" t="s">
        <v>13</v>
      </c>
    </row>
    <row r="17" spans="1:10" x14ac:dyDescent="0.25">
      <c r="A17" s="42">
        <v>1</v>
      </c>
      <c r="B17" s="42"/>
      <c r="C17" s="14">
        <v>2</v>
      </c>
      <c r="D17" s="9">
        <v>3</v>
      </c>
      <c r="E17" s="9" t="s">
        <v>12</v>
      </c>
      <c r="F17" s="9">
        <v>5</v>
      </c>
      <c r="G17" s="14" t="s">
        <v>53</v>
      </c>
    </row>
    <row r="18" spans="1:10" ht="48" customHeight="1" x14ac:dyDescent="0.25">
      <c r="A18" s="43" t="s">
        <v>60</v>
      </c>
      <c r="B18" s="43"/>
      <c r="C18" s="15">
        <f>C19+C20+C21+C22+C23</f>
        <v>18858.239999999998</v>
      </c>
      <c r="D18" s="11">
        <f>D19+D20+D21+D22+D23</f>
        <v>116195.16</v>
      </c>
      <c r="E18" s="11">
        <f>E19+E20+E21+E22+E23</f>
        <v>135053.4</v>
      </c>
      <c r="F18" s="11">
        <f>F19+F20+F21+F22+F23</f>
        <v>115462.53</v>
      </c>
      <c r="G18" s="15">
        <f>G19+G20+G21+G22+G23</f>
        <v>19590.870000000003</v>
      </c>
      <c r="H18" s="22"/>
    </row>
    <row r="19" spans="1:10" x14ac:dyDescent="0.25">
      <c r="A19" s="34" t="s">
        <v>1</v>
      </c>
      <c r="B19" s="34"/>
      <c r="C19" s="15">
        <v>17059.02</v>
      </c>
      <c r="D19" s="11">
        <f>105037.44</f>
        <v>105037.44</v>
      </c>
      <c r="E19" s="11">
        <f>C19+D19</f>
        <v>122096.46</v>
      </c>
      <c r="F19" s="11">
        <v>104407.3</v>
      </c>
      <c r="G19" s="15">
        <f>E19-F19</f>
        <v>17689.160000000003</v>
      </c>
      <c r="H19" s="22"/>
    </row>
    <row r="20" spans="1:10" x14ac:dyDescent="0.25">
      <c r="A20" s="34" t="s">
        <v>2</v>
      </c>
      <c r="B20" s="34"/>
      <c r="C20" s="15">
        <v>129.13999999999999</v>
      </c>
      <c r="D20" s="11">
        <v>784.56</v>
      </c>
      <c r="E20" s="11">
        <f t="shared" ref="E20:E25" si="0">C20+D20</f>
        <v>913.69999999999993</v>
      </c>
      <c r="F20" s="11">
        <v>781.56</v>
      </c>
      <c r="G20" s="15">
        <f t="shared" ref="G20:G23" si="1">E20-F20</f>
        <v>132.13999999999999</v>
      </c>
      <c r="H20" s="25"/>
      <c r="I20" s="25"/>
      <c r="J20" s="25"/>
    </row>
    <row r="21" spans="1:10" x14ac:dyDescent="0.25">
      <c r="A21" s="34" t="s">
        <v>3</v>
      </c>
      <c r="B21" s="34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34" t="s">
        <v>4</v>
      </c>
      <c r="B22" s="34"/>
      <c r="C22" s="15">
        <v>97.57</v>
      </c>
      <c r="D22" s="11">
        <v>610.32000000000005</v>
      </c>
      <c r="E22" s="11">
        <f t="shared" si="0"/>
        <v>707.8900000000001</v>
      </c>
      <c r="F22" s="11">
        <v>605.13</v>
      </c>
      <c r="G22" s="15">
        <f t="shared" si="1"/>
        <v>102.7600000000001</v>
      </c>
    </row>
    <row r="23" spans="1:10" x14ac:dyDescent="0.25">
      <c r="A23" s="34" t="s">
        <v>5</v>
      </c>
      <c r="B23" s="34"/>
      <c r="C23" s="15">
        <v>1572.51</v>
      </c>
      <c r="D23" s="11">
        <v>9762.84</v>
      </c>
      <c r="E23" s="11">
        <f t="shared" si="0"/>
        <v>11335.35</v>
      </c>
      <c r="F23" s="11">
        <v>9668.5400000000009</v>
      </c>
      <c r="G23" s="15">
        <f t="shared" si="1"/>
        <v>1666.8099999999995</v>
      </c>
    </row>
    <row r="24" spans="1:10" x14ac:dyDescent="0.25">
      <c r="A24" s="45" t="s">
        <v>6</v>
      </c>
      <c r="B24" s="45"/>
      <c r="C24" s="15">
        <v>52161.52</v>
      </c>
      <c r="D24" s="11">
        <v>321737.09999999998</v>
      </c>
      <c r="E24" s="11">
        <f t="shared" si="0"/>
        <v>373898.62</v>
      </c>
      <c r="F24" s="11">
        <v>319137.45</v>
      </c>
      <c r="G24" s="15">
        <f>E24-F24</f>
        <v>54761.169999999984</v>
      </c>
    </row>
    <row r="25" spans="1:10" x14ac:dyDescent="0.25">
      <c r="A25" s="45" t="s">
        <v>7</v>
      </c>
      <c r="B25" s="45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" si="2">E25-F25</f>
        <v>0</v>
      </c>
    </row>
    <row r="26" spans="1:10" x14ac:dyDescent="0.25">
      <c r="A26" s="35" t="s">
        <v>8</v>
      </c>
      <c r="B26" s="35"/>
      <c r="C26" s="15">
        <f>C18++C24+C25</f>
        <v>71019.759999999995</v>
      </c>
      <c r="D26" s="11">
        <f>D18+D24+D25</f>
        <v>437932.26</v>
      </c>
      <c r="E26" s="11">
        <f>E18+E24+E25</f>
        <v>508952.02</v>
      </c>
      <c r="F26" s="11">
        <f>F18+F24+F25</f>
        <v>434599.98</v>
      </c>
      <c r="G26" s="15">
        <f>G18+G24+G25</f>
        <v>74352.039999999979</v>
      </c>
    </row>
    <row r="28" spans="1:10" x14ac:dyDescent="0.25">
      <c r="A28" s="7" t="s">
        <v>22</v>
      </c>
      <c r="B28" s="7"/>
      <c r="C28" s="7"/>
      <c r="D28" s="7"/>
      <c r="E28" s="8"/>
    </row>
    <row r="30" spans="1:10" ht="39" x14ac:dyDescent="0.25">
      <c r="A30" s="20" t="s">
        <v>9</v>
      </c>
      <c r="B30" s="36" t="s">
        <v>10</v>
      </c>
      <c r="C30" s="36"/>
      <c r="D30" s="36"/>
      <c r="E30" s="36"/>
      <c r="F30" s="2" t="s">
        <v>11</v>
      </c>
      <c r="G30" s="3" t="s">
        <v>15</v>
      </c>
    </row>
    <row r="31" spans="1:10" x14ac:dyDescent="0.25">
      <c r="A31" s="5" t="s">
        <v>16</v>
      </c>
      <c r="B31" s="44" t="s">
        <v>31</v>
      </c>
      <c r="C31" s="44"/>
      <c r="D31" s="44"/>
      <c r="E31" s="44"/>
      <c r="F31" s="12" t="s">
        <v>56</v>
      </c>
      <c r="G31" s="19">
        <v>9065.52</v>
      </c>
      <c r="I31" s="21"/>
    </row>
    <row r="32" spans="1:10" ht="34.5" x14ac:dyDescent="0.25">
      <c r="A32" s="27" t="s">
        <v>17</v>
      </c>
      <c r="B32" s="56" t="s">
        <v>32</v>
      </c>
      <c r="C32" s="56"/>
      <c r="D32" s="56"/>
      <c r="E32" s="56"/>
      <c r="F32" s="1" t="s">
        <v>64</v>
      </c>
      <c r="G32" s="19">
        <v>6101.76</v>
      </c>
    </row>
    <row r="33" spans="1:12" ht="32.25" customHeight="1" x14ac:dyDescent="0.25">
      <c r="A33" s="6" t="s">
        <v>18</v>
      </c>
      <c r="B33" s="61" t="s">
        <v>33</v>
      </c>
      <c r="C33" s="61"/>
      <c r="D33" s="61"/>
      <c r="E33" s="61"/>
      <c r="F33" s="57" t="s">
        <v>68</v>
      </c>
      <c r="G33" s="19">
        <v>37122</v>
      </c>
    </row>
    <row r="34" spans="1:12" x14ac:dyDescent="0.25">
      <c r="A34" s="24" t="s">
        <v>19</v>
      </c>
      <c r="B34" s="50" t="s">
        <v>66</v>
      </c>
      <c r="C34" s="50"/>
      <c r="D34" s="50"/>
      <c r="E34" s="50"/>
      <c r="F34" s="58"/>
      <c r="G34" s="26"/>
    </row>
    <row r="35" spans="1:12" x14ac:dyDescent="0.25">
      <c r="A35" s="24" t="s">
        <v>20</v>
      </c>
      <c r="B35" s="50" t="s">
        <v>62</v>
      </c>
      <c r="C35" s="50"/>
      <c r="D35" s="50"/>
      <c r="E35" s="50"/>
      <c r="F35" s="58"/>
      <c r="G35" s="19"/>
      <c r="K35" s="21"/>
    </row>
    <row r="36" spans="1:12" x14ac:dyDescent="0.25">
      <c r="A36" s="5" t="s">
        <v>21</v>
      </c>
      <c r="B36" s="44" t="s">
        <v>34</v>
      </c>
      <c r="C36" s="44"/>
      <c r="D36" s="44"/>
      <c r="E36" s="44"/>
      <c r="F36" s="58"/>
      <c r="G36" s="19">
        <v>8716.7999999999993</v>
      </c>
    </row>
    <row r="37" spans="1:12" x14ac:dyDescent="0.25">
      <c r="A37" s="5" t="s">
        <v>30</v>
      </c>
      <c r="B37" s="44" t="s">
        <v>70</v>
      </c>
      <c r="C37" s="44"/>
      <c r="D37" s="44"/>
      <c r="E37" s="44"/>
      <c r="F37" s="59"/>
      <c r="G37" s="19">
        <v>1220.4000000000001</v>
      </c>
      <c r="K37" s="21"/>
    </row>
    <row r="38" spans="1:12" ht="21" customHeight="1" x14ac:dyDescent="0.25">
      <c r="A38" s="5" t="s">
        <v>35</v>
      </c>
      <c r="B38" s="49" t="s">
        <v>65</v>
      </c>
      <c r="C38" s="49"/>
      <c r="D38" s="49"/>
      <c r="E38" s="49"/>
      <c r="F38" s="18" t="s">
        <v>54</v>
      </c>
      <c r="G38" s="19">
        <v>1743.36</v>
      </c>
      <c r="I38" s="21"/>
      <c r="K38" s="21"/>
    </row>
    <row r="39" spans="1:12" ht="16.5" customHeight="1" x14ac:dyDescent="0.25">
      <c r="A39" s="5" t="s">
        <v>82</v>
      </c>
      <c r="B39" s="62" t="s">
        <v>80</v>
      </c>
      <c r="C39" s="63"/>
      <c r="D39" s="63"/>
      <c r="E39" s="64"/>
      <c r="F39" s="18" t="s">
        <v>81</v>
      </c>
      <c r="G39" s="19">
        <v>8716.7999999999993</v>
      </c>
      <c r="I39" s="21"/>
      <c r="K39" s="21"/>
    </row>
    <row r="40" spans="1:12" ht="15.75" customHeight="1" x14ac:dyDescent="0.25">
      <c r="A40" s="24" t="s">
        <v>39</v>
      </c>
      <c r="B40" s="46" t="s">
        <v>61</v>
      </c>
      <c r="C40" s="47"/>
      <c r="D40" s="47"/>
      <c r="E40" s="48"/>
      <c r="F40" s="18"/>
      <c r="G40" s="19"/>
      <c r="I40" s="21"/>
    </row>
    <row r="41" spans="1:12" ht="15.75" customHeight="1" x14ac:dyDescent="0.25">
      <c r="A41" s="24" t="s">
        <v>40</v>
      </c>
      <c r="B41" s="46" t="s">
        <v>58</v>
      </c>
      <c r="C41" s="47"/>
      <c r="D41" s="47"/>
      <c r="E41" s="48"/>
      <c r="F41" s="18"/>
      <c r="G41" s="19"/>
      <c r="I41" s="21"/>
    </row>
    <row r="42" spans="1:12" x14ac:dyDescent="0.25">
      <c r="A42" s="5" t="s">
        <v>41</v>
      </c>
      <c r="B42" s="44" t="s">
        <v>36</v>
      </c>
      <c r="C42" s="44"/>
      <c r="D42" s="44"/>
      <c r="E42" s="44"/>
      <c r="F42" s="12" t="s">
        <v>67</v>
      </c>
      <c r="G42" s="19">
        <v>0</v>
      </c>
    </row>
    <row r="43" spans="1:12" x14ac:dyDescent="0.25">
      <c r="A43" s="5" t="s">
        <v>42</v>
      </c>
      <c r="B43" s="44" t="s">
        <v>37</v>
      </c>
      <c r="C43" s="44"/>
      <c r="D43" s="44"/>
      <c r="E43" s="44"/>
      <c r="F43" s="12" t="s">
        <v>67</v>
      </c>
      <c r="G43" s="19">
        <v>33123.839999999997</v>
      </c>
      <c r="I43" s="21"/>
      <c r="K43" s="30"/>
    </row>
    <row r="44" spans="1:12" x14ac:dyDescent="0.25">
      <c r="A44" s="24" t="s">
        <v>43</v>
      </c>
      <c r="B44" s="46" t="s">
        <v>63</v>
      </c>
      <c r="C44" s="47"/>
      <c r="D44" s="47"/>
      <c r="E44" s="48"/>
      <c r="F44" s="12"/>
      <c r="G44" s="19"/>
      <c r="I44" s="21"/>
      <c r="L44" s="21"/>
    </row>
    <row r="45" spans="1:12" x14ac:dyDescent="0.25">
      <c r="A45" s="5" t="s">
        <v>45</v>
      </c>
      <c r="B45" s="44" t="s">
        <v>38</v>
      </c>
      <c r="C45" s="44"/>
      <c r="D45" s="44"/>
      <c r="E45" s="44"/>
      <c r="F45" s="17" t="s">
        <v>55</v>
      </c>
      <c r="G45" s="19">
        <v>487.56</v>
      </c>
      <c r="K45" s="21"/>
    </row>
    <row r="46" spans="1:12" x14ac:dyDescent="0.25">
      <c r="A46" s="51" t="s">
        <v>44</v>
      </c>
      <c r="B46" s="52"/>
      <c r="C46" s="52"/>
      <c r="D46" s="52"/>
      <c r="E46" s="53"/>
      <c r="F46" s="5"/>
      <c r="G46" s="19"/>
    </row>
    <row r="47" spans="1:12" x14ac:dyDescent="0.25">
      <c r="A47" s="5" t="s">
        <v>46</v>
      </c>
      <c r="B47" s="44" t="s">
        <v>2</v>
      </c>
      <c r="C47" s="44"/>
      <c r="D47" s="44"/>
      <c r="E47" s="44"/>
      <c r="F47" s="29" t="s">
        <v>71</v>
      </c>
      <c r="G47" s="19">
        <f>D20</f>
        <v>784.56</v>
      </c>
    </row>
    <row r="48" spans="1:12" x14ac:dyDescent="0.25">
      <c r="A48" s="5" t="s">
        <v>47</v>
      </c>
      <c r="B48" s="44" t="s">
        <v>3</v>
      </c>
      <c r="C48" s="44"/>
      <c r="D48" s="44"/>
      <c r="E48" s="44"/>
      <c r="F48" s="29" t="s">
        <v>79</v>
      </c>
      <c r="G48" s="19">
        <f>D21</f>
        <v>0</v>
      </c>
    </row>
    <row r="49" spans="1:7" x14ac:dyDescent="0.25">
      <c r="A49" s="5" t="s">
        <v>49</v>
      </c>
      <c r="B49" s="44" t="s">
        <v>48</v>
      </c>
      <c r="C49" s="44"/>
      <c r="D49" s="44"/>
      <c r="E49" s="44"/>
      <c r="F49" s="12" t="s">
        <v>57</v>
      </c>
      <c r="G49" s="19">
        <f>D23</f>
        <v>9762.84</v>
      </c>
    </row>
    <row r="50" spans="1:7" x14ac:dyDescent="0.25">
      <c r="A50" s="5" t="s">
        <v>50</v>
      </c>
      <c r="B50" s="44" t="s">
        <v>4</v>
      </c>
      <c r="C50" s="44"/>
      <c r="D50" s="44"/>
      <c r="E50" s="44"/>
      <c r="F50" s="29" t="s">
        <v>71</v>
      </c>
      <c r="G50" s="19">
        <f>D22</f>
        <v>610.32000000000005</v>
      </c>
    </row>
    <row r="51" spans="1:7" x14ac:dyDescent="0.25">
      <c r="A51" s="5" t="s">
        <v>51</v>
      </c>
      <c r="B51" s="60" t="s">
        <v>14</v>
      </c>
      <c r="C51" s="60"/>
      <c r="D51" s="60"/>
      <c r="E51" s="60"/>
      <c r="F51" s="5"/>
      <c r="G51" s="11">
        <f>SUM(G31:G50)</f>
        <v>117455.76</v>
      </c>
    </row>
    <row r="52" spans="1:7" x14ac:dyDescent="0.25">
      <c r="A52" s="5" t="s">
        <v>59</v>
      </c>
      <c r="B52" s="51" t="s">
        <v>77</v>
      </c>
      <c r="C52" s="52"/>
      <c r="D52" s="52"/>
      <c r="E52" s="52"/>
      <c r="F52" s="53"/>
      <c r="G52" s="31">
        <f>G11+F18-G51</f>
        <v>-9255.3399999999965</v>
      </c>
    </row>
    <row r="54" spans="1:7" x14ac:dyDescent="0.25">
      <c r="A54" s="54" t="s">
        <v>52</v>
      </c>
      <c r="B54" s="54"/>
      <c r="C54" s="10"/>
      <c r="D54" s="10"/>
      <c r="E54" s="10"/>
    </row>
    <row r="55" spans="1:7" x14ac:dyDescent="0.25">
      <c r="A55" s="55" t="s">
        <v>78</v>
      </c>
      <c r="B55" s="55"/>
      <c r="C55" s="55"/>
      <c r="D55" s="55"/>
      <c r="E55" s="55"/>
      <c r="G55" s="23">
        <f>G24+G25</f>
        <v>54761.169999999984</v>
      </c>
    </row>
    <row r="56" spans="1:7" x14ac:dyDescent="0.25">
      <c r="A56" s="10"/>
      <c r="B56" s="10"/>
      <c r="C56" s="10"/>
      <c r="D56" s="10"/>
      <c r="E56" s="10"/>
    </row>
  </sheetData>
  <mergeCells count="46">
    <mergeCell ref="B52:F52"/>
    <mergeCell ref="A54:B54"/>
    <mergeCell ref="A55:E55"/>
    <mergeCell ref="B35:E35"/>
    <mergeCell ref="B32:E32"/>
    <mergeCell ref="F33:F37"/>
    <mergeCell ref="B51:E51"/>
    <mergeCell ref="B33:E33"/>
    <mergeCell ref="B45:E45"/>
    <mergeCell ref="B47:E47"/>
    <mergeCell ref="A46:E46"/>
    <mergeCell ref="B44:E44"/>
    <mergeCell ref="B48:E48"/>
    <mergeCell ref="B39:E39"/>
    <mergeCell ref="A19:B19"/>
    <mergeCell ref="A20:B20"/>
    <mergeCell ref="A23:B23"/>
    <mergeCell ref="B49:E49"/>
    <mergeCell ref="B50:E50"/>
    <mergeCell ref="A24:B24"/>
    <mergeCell ref="A25:B25"/>
    <mergeCell ref="B43:E43"/>
    <mergeCell ref="B40:E40"/>
    <mergeCell ref="B41:E41"/>
    <mergeCell ref="B36:E36"/>
    <mergeCell ref="B38:E38"/>
    <mergeCell ref="B42:E42"/>
    <mergeCell ref="B37:E37"/>
    <mergeCell ref="B31:E31"/>
    <mergeCell ref="B34:E34"/>
    <mergeCell ref="A2:G2"/>
    <mergeCell ref="A3:G3"/>
    <mergeCell ref="A21:B21"/>
    <mergeCell ref="A26:B26"/>
    <mergeCell ref="B30:E30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</mergeCells>
  <pageMargins left="0.23622047244094491" right="0.23622047244094491" top="0.78740157480314965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6" sqref="C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65" t="s">
        <v>83</v>
      </c>
    </row>
    <row r="2" spans="1:4" ht="73.5" customHeight="1" x14ac:dyDescent="0.25">
      <c r="A2" s="66" t="s">
        <v>84</v>
      </c>
      <c r="B2" s="67"/>
      <c r="C2" s="67"/>
      <c r="D2" s="67"/>
    </row>
    <row r="3" spans="1:4" ht="15.75" x14ac:dyDescent="0.25">
      <c r="A3" s="68" t="s">
        <v>9</v>
      </c>
      <c r="B3" s="68" t="s">
        <v>85</v>
      </c>
      <c r="C3" s="68" t="s">
        <v>86</v>
      </c>
      <c r="D3" s="69" t="s">
        <v>87</v>
      </c>
    </row>
    <row r="4" spans="1:4" ht="15.75" x14ac:dyDescent="0.25">
      <c r="A4" s="68">
        <v>1</v>
      </c>
      <c r="B4" s="70" t="s">
        <v>88</v>
      </c>
      <c r="C4" s="69"/>
      <c r="D4" s="71"/>
    </row>
    <row r="5" spans="1:4" ht="15.75" x14ac:dyDescent="0.25">
      <c r="A5" s="68"/>
      <c r="B5" s="72" t="s">
        <v>89</v>
      </c>
      <c r="C5" s="68"/>
      <c r="D5" s="71">
        <v>2942</v>
      </c>
    </row>
    <row r="6" spans="1:4" ht="30.75" x14ac:dyDescent="0.25">
      <c r="A6" s="68"/>
      <c r="B6" s="73" t="s">
        <v>90</v>
      </c>
      <c r="C6" s="68" t="s">
        <v>91</v>
      </c>
      <c r="D6" s="71">
        <v>16846</v>
      </c>
    </row>
    <row r="7" spans="1:4" ht="15.75" x14ac:dyDescent="0.25">
      <c r="A7" s="68"/>
      <c r="B7" s="73" t="s">
        <v>92</v>
      </c>
      <c r="C7" s="68"/>
      <c r="D7" s="71">
        <v>1771</v>
      </c>
    </row>
    <row r="8" spans="1:4" ht="15.75" x14ac:dyDescent="0.25">
      <c r="A8" s="68"/>
      <c r="B8" s="73"/>
      <c r="C8" s="68"/>
      <c r="D8" s="71"/>
    </row>
    <row r="9" spans="1:4" ht="15.75" x14ac:dyDescent="0.25">
      <c r="A9" s="68"/>
      <c r="B9" s="73" t="s">
        <v>93</v>
      </c>
      <c r="C9" s="68"/>
      <c r="D9" s="71">
        <v>12933</v>
      </c>
    </row>
    <row r="10" spans="1:4" ht="29.25" x14ac:dyDescent="0.25">
      <c r="A10" s="68"/>
      <c r="B10" s="74" t="s">
        <v>94</v>
      </c>
      <c r="C10" s="68" t="s">
        <v>95</v>
      </c>
      <c r="D10" s="71"/>
    </row>
    <row r="11" spans="1:4" ht="15.75" x14ac:dyDescent="0.25">
      <c r="A11" s="68"/>
      <c r="B11" s="73"/>
      <c r="C11" s="68"/>
      <c r="D11" s="71"/>
    </row>
    <row r="12" spans="1:4" ht="15.75" x14ac:dyDescent="0.25">
      <c r="A12" s="68">
        <v>2</v>
      </c>
      <c r="B12" s="70" t="s">
        <v>96</v>
      </c>
      <c r="C12" s="68"/>
      <c r="D12" s="71"/>
    </row>
    <row r="13" spans="1:4" ht="15.75" x14ac:dyDescent="0.25">
      <c r="A13" s="68"/>
      <c r="B13" s="73" t="s">
        <v>97</v>
      </c>
      <c r="C13" s="68" t="s">
        <v>98</v>
      </c>
      <c r="D13" s="71">
        <v>1861</v>
      </c>
    </row>
    <row r="14" spans="1:4" ht="15.75" x14ac:dyDescent="0.25">
      <c r="A14" s="68"/>
      <c r="B14" s="73" t="s">
        <v>99</v>
      </c>
      <c r="C14" s="68" t="s">
        <v>100</v>
      </c>
      <c r="D14" s="71">
        <v>416</v>
      </c>
    </row>
    <row r="15" spans="1:4" ht="15.75" x14ac:dyDescent="0.25">
      <c r="A15" s="68"/>
      <c r="B15" s="73"/>
      <c r="C15" s="68"/>
      <c r="D15" s="71"/>
    </row>
    <row r="16" spans="1:4" ht="15.75" x14ac:dyDescent="0.25">
      <c r="A16" s="68">
        <v>3</v>
      </c>
      <c r="B16" s="70" t="s">
        <v>101</v>
      </c>
      <c r="C16" s="68"/>
      <c r="D16" s="71">
        <v>353</v>
      </c>
    </row>
    <row r="17" spans="1:4" ht="15.75" x14ac:dyDescent="0.25">
      <c r="A17" s="68"/>
      <c r="B17" s="70"/>
      <c r="C17" s="68"/>
      <c r="D17" s="71"/>
    </row>
    <row r="18" spans="1:4" ht="15.75" x14ac:dyDescent="0.25">
      <c r="A18" s="69"/>
      <c r="B18" s="75" t="s">
        <v>8</v>
      </c>
      <c r="C18" s="68"/>
      <c r="D18" s="76">
        <f>SUM(D4:D17)</f>
        <v>37122</v>
      </c>
    </row>
    <row r="19" spans="1:4" ht="15.75" x14ac:dyDescent="0.25">
      <c r="A19" s="77"/>
      <c r="B19" s="77"/>
      <c r="C19" s="77"/>
    </row>
    <row r="20" spans="1:4" ht="15.75" x14ac:dyDescent="0.25">
      <c r="A20" s="77"/>
      <c r="B20" s="77"/>
      <c r="C20" s="77"/>
    </row>
    <row r="21" spans="1:4" ht="15.75" x14ac:dyDescent="0.25">
      <c r="A21" s="77"/>
      <c r="B21" s="77"/>
      <c r="C21" s="77"/>
    </row>
    <row r="22" spans="1:4" ht="15.75" x14ac:dyDescent="0.25">
      <c r="A22" s="77"/>
      <c r="B22" s="78"/>
      <c r="C22" s="79"/>
    </row>
    <row r="23" spans="1:4" ht="15.75" x14ac:dyDescent="0.25">
      <c r="A23" s="77"/>
      <c r="B23" s="77"/>
      <c r="C23" s="79"/>
      <c r="D23" s="80"/>
    </row>
    <row r="24" spans="1:4" x14ac:dyDescent="0.25">
      <c r="A24" s="81"/>
      <c r="B24" s="82"/>
      <c r="C24" s="83"/>
    </row>
    <row r="25" spans="1:4" x14ac:dyDescent="0.25">
      <c r="C25" s="8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2021-03-03T07:41:00Z</cp:lastPrinted>
  <dcterms:created xsi:type="dcterms:W3CDTF">2018-08-28T07:18:51Z</dcterms:created>
  <dcterms:modified xsi:type="dcterms:W3CDTF">2021-03-03T07:41:06Z</dcterms:modified>
</cp:coreProperties>
</file>