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за 2020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2" l="1"/>
  <c r="F26" i="1" l="1"/>
  <c r="F19" i="1" l="1"/>
  <c r="F23" i="1"/>
  <c r="F22" i="1"/>
  <c r="F20" i="1"/>
  <c r="D19" i="1"/>
  <c r="G52" i="1" l="1"/>
  <c r="G51" i="1"/>
  <c r="G50" i="1"/>
  <c r="G49" i="1"/>
  <c r="G53" i="1" l="1"/>
  <c r="F18" i="1"/>
  <c r="E24" i="1"/>
  <c r="G24" i="1" s="1"/>
  <c r="E25" i="1"/>
  <c r="G25" i="1" s="1"/>
  <c r="E26" i="1"/>
  <c r="E20" i="1"/>
  <c r="G20" i="1" s="1"/>
  <c r="E21" i="1"/>
  <c r="E22" i="1"/>
  <c r="G22" i="1" s="1"/>
  <c r="E23" i="1"/>
  <c r="G23" i="1" s="1"/>
  <c r="E19" i="1"/>
  <c r="G19" i="1" s="1"/>
  <c r="D18" i="1"/>
  <c r="D27" i="1" s="1"/>
  <c r="G54" i="1" l="1"/>
  <c r="F27" i="1"/>
  <c r="G57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<sst xmlns="http://schemas.openxmlformats.org/spreadsheetml/2006/main" count="165" uniqueCount="141">
  <si>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</si>
  <si>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</si>
  <si>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</si>
  <si>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</si>
  <si>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</si>
  <si>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</si>
  <si>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</si>
  <si>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</si>
  <si>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</si>
  <si>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</si>
  <si>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</si>
  <si>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</si>
  <si>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</si>
  <si>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</si>
  <si>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</si>
  <si>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</si>
  <si>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</si>
  <si>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</si>
  <si>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</si>
  <si>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</si>
  <si>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</si>
  <si>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</si>
  <si>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</si>
  <si>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</si>
  <si>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</si>
  <si>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</si>
  <si>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</si>
  <si>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</si>
  <si>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</si>
  <si>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</si>
  <si>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</si>
  <si>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</si>
  <si>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</si>
  <si>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</si>
  <si>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</si>
  <si>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</si>
  <si>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</si>
  <si>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</si>
  <si>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</si>
  <si>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</si>
  <si>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</si>
  <si>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</si>
  <si>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</si>
  <si>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</si>
  <si>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</si>
  <si>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</si>
  <si>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</si>
  <si>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</si>
  <si>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</si>
  <si>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</si>
  <si>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</si>
  <si>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</si>
  <si>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</si>
  <si>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</si>
  <si>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</si>
  <si>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</si>
  <si>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</si>
  <si>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</si>
  <si>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</si>
  <si>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</si>
  <si>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</si>
  <si>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</si>
  <si>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</si>
  <si>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</si>
  <si>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</si>
  <si>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</si>
  <si>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</si>
  <si>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</si>
  <si>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t>ООО "Ремонтно-строительное предприятие"</t>
  </si>
  <si>
    <t>ООО "Расчетно-процессинговые системы"</t>
  </si>
  <si>
    <t>4.1.</t>
  </si>
  <si>
    <t>4.2</t>
  </si>
  <si>
    <r>
      <t xml:space="preserve">Техническое освидетельствование лифтов </t>
    </r>
    <r>
      <rPr>
        <sz val="8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</si>
  <si>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rFont val="Times New Roman"/>
        <family val="1"/>
        <charset val="204"/>
      </rPr>
      <t>(фактические затраты,договор)</t>
    </r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</si>
  <si>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</si>
  <si>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3.1.</t>
  </si>
  <si>
    <t>Содержание и текущий ремонт насосной станции и оборудования</t>
  </si>
  <si>
    <r>
      <t xml:space="preserve">ТО и эксплуатация ОДПУ  холодного водоснабжения </t>
    </r>
    <r>
      <rPr>
        <sz val="8"/>
        <color theme="1" tint="0.34998626667073579"/>
        <rFont val="Times New Roman"/>
        <family val="1"/>
        <charset val="204"/>
      </rPr>
      <t>(тариф)</t>
    </r>
  </si>
  <si>
    <t>ООО "ПЖХ "Базис"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</si>
  <si>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Раплетина,8</t>
    </r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</si>
  <si>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</si>
  <si>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t>2.1.</t>
  </si>
  <si>
    <t>Услуги распространения счетов-квитанций на кап.ремонт</t>
  </si>
  <si>
    <t>ГП ЯО "Северный Водоканал"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</si>
  <si>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2020 г. по 31 декабря 2020 года</t>
    </r>
  </si>
  <si>
    <t>Задолженность на 01.01.2020</t>
  </si>
  <si>
    <t>Начислено за период с 01.01.2020 г. по 31.12.2020 г.</t>
  </si>
  <si>
    <t>Оплачено за период с 01.01.2020 г. по 31.12.2020 г.</t>
  </si>
  <si>
    <t>Задолженность                                                    на                                   01.01.2021 г.</t>
  </si>
  <si>
    <t>Остаток неизрасходованных средств(+);перерасход (-)  на 01.01.2021 г. по СРЖ</t>
  </si>
  <si>
    <t>Задолженность жителей по оплате коммунальных ресурсов на 01.01.2021 г.</t>
  </si>
  <si>
    <t>Остаток средств по капитальному ремонту на спец счете на 01.01.2021г.</t>
  </si>
  <si>
    <t>OOO"Рыбинская генерация"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</si>
  <si>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</si>
  <si>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8 ул. Расплетина </t>
    </r>
    <r>
      <rPr>
        <sz val="12"/>
        <rFont val="Arial"/>
      </rPr>
      <t>за период январь 2020 г. - декабрь 2020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</si>
  <si>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</si>
  <si>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</si>
  <si>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</si>
  <si>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</si>
  <si>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</si>
  <si>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</si>
  <si>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11,1 м.</t>
  </si>
  <si>
    <t>смена вентилей</t>
  </si>
  <si>
    <t>2 шт.</t>
  </si>
  <si>
    <t>смена насоса</t>
  </si>
  <si>
    <t>долевое</t>
  </si>
  <si>
    <t>Ремонт системы центрального отопления</t>
  </si>
  <si>
    <t>1,7 м.</t>
  </si>
  <si>
    <t>регулировка ц/о</t>
  </si>
  <si>
    <t>20 приб.</t>
  </si>
  <si>
    <t>1 шт.</t>
  </si>
  <si>
    <t>смена задвижек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</si>
  <si>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</si>
  <si>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</si>
  <si>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</si>
  <si>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</si>
  <si>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</si>
  <si>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</si>
  <si>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4,7 м.</t>
  </si>
  <si>
    <t>прочистка труб</t>
  </si>
  <si>
    <t>30 м.</t>
  </si>
  <si>
    <t>Электромонтажные работы</t>
  </si>
  <si>
    <t>в том числе смена ламп</t>
  </si>
  <si>
    <t>ремонт электрощитов</t>
  </si>
  <si>
    <t>23 шт.</t>
  </si>
  <si>
    <t>смена выключателей автоматических</t>
  </si>
  <si>
    <t>46 шт.</t>
  </si>
  <si>
    <t>смена электропроводки</t>
  </si>
  <si>
    <t>51 м.</t>
  </si>
  <si>
    <t>смена оснований светильников</t>
  </si>
  <si>
    <t>Общестроительные работы</t>
  </si>
  <si>
    <t>Остекление рам</t>
  </si>
  <si>
    <t>0,5 м2</t>
  </si>
  <si>
    <t>Ремонт межпанельных швов</t>
  </si>
  <si>
    <t>32,5 м.</t>
  </si>
  <si>
    <t>Ремонт козырьков</t>
  </si>
  <si>
    <t>Окраска стен насосной станции</t>
  </si>
  <si>
    <t>Прочие работы</t>
  </si>
  <si>
    <t>Благоустройство</t>
  </si>
  <si>
    <t>Ремонт выбоин на придомовой территории</t>
  </si>
  <si>
    <t>3,4 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</si>
</sst>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₽&quot;"/>
    <numFmt numFmtId="165" formatCode="0.000"/>
    <numFmt numFmtId="166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 tint="0.34998626667073579"/>
      <name val="Times New Roman"/>
      <family val="1"/>
      <charset val="204"/>
    </font>
    <font>
      <sz val="8"/>
      <color theme="1" tint="0.3499862666707357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164" fontId="14" fillId="0" borderId="0" xfId="0" applyNumberFormat="1" applyFont="1"/>
    <xf numFmtId="0" fontId="3" fillId="0" borderId="1" xfId="0" applyFont="1" applyBorder="1" applyAlignment="1">
      <alignment vertical="center"/>
    </xf>
    <xf numFmtId="49" fontId="15" fillId="0" borderId="1" xfId="0" applyNumberFormat="1" applyFont="1" applyBorder="1"/>
    <xf numFmtId="165" fontId="0" fillId="0" borderId="0" xfId="0" applyNumberFormat="1"/>
    <xf numFmtId="0" fontId="15" fillId="0" borderId="1" xfId="0" applyFont="1" applyBorder="1"/>
    <xf numFmtId="164" fontId="7" fillId="0" borderId="1" xfId="0" applyNumberFormat="1" applyFont="1" applyBorder="1"/>
    <xf numFmtId="0" fontId="0" fillId="0" borderId="0" xfId="0" applyBorder="1"/>
    <xf numFmtId="49" fontId="17" fillId="0" borderId="1" xfId="0" applyNumberFormat="1" applyFont="1" applyBorder="1"/>
    <xf numFmtId="164" fontId="19" fillId="0" borderId="0" xfId="0" applyNumberFormat="1" applyFon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9" fillId="0" borderId="1" xfId="0" applyNumberFormat="1" applyFont="1" applyBorder="1"/>
    <xf numFmtId="0" fontId="2" fillId="0" borderId="0" xfId="0" applyFont="1" applyBorder="1"/>
    <xf numFmtId="0" fontId="5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0" borderId="6" xfId="0" applyFont="1" applyBorder="1" applyAlignment="1">
      <alignment wrapText="1"/>
    </xf>
    <xf numFmtId="164" fontId="3" fillId="0" borderId="1" xfId="0" applyNumberFormat="1" applyFont="1" applyBorder="1" applyAlignment="1"/>
    <xf numFmtId="0" fontId="20" fillId="0" borderId="1" xfId="0" applyFon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/>
    <xf numFmtId="0" fontId="13" fillId="0" borderId="1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15" fillId="0" borderId="3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>
      <alignment horizontal="right" vertical="top"/>
    </xf>
    <xf numFmtId="0" fontId="2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3" fillId="0" borderId="1" xfId="0" applyFont="1" applyBorder="1" applyAlignment="1">
      <alignment horizontal="center" wrapText="1"/>
    </xf>
    <xf numFmtId="2" fontId="21" fillId="0" borderId="1" xfId="0" applyNumberFormat="1" applyFont="1" applyBorder="1"/>
    <xf numFmtId="0" fontId="21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left" wrapText="1"/>
    </xf>
    <xf numFmtId="0" fontId="26" fillId="0" borderId="1" xfId="0" applyFont="1" applyFill="1" applyBorder="1" applyAlignment="1">
      <alignment wrapText="1"/>
    </xf>
    <xf numFmtId="166" fontId="22" fillId="0" borderId="1" xfId="0" applyNumberFormat="1" applyFont="1" applyBorder="1"/>
    <xf numFmtId="0" fontId="21" fillId="0" borderId="0" xfId="0" applyFont="1"/>
    <xf numFmtId="0" fontId="21" fillId="0" borderId="0" xfId="0" applyFont="1" applyAlignment="1">
      <alignment vertical="center" wrapText="1"/>
    </xf>
    <xf numFmtId="0" fontId="27" fillId="0" borderId="0" xfId="0" applyFont="1"/>
    <xf numFmtId="0" fontId="0" fillId="0" borderId="0" xfId="0" applyAlignment="1">
      <alignment horizontal="center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7"/>
  <sheetViews>
    <sheetView tabSelected="1" workbookViewId="0">
      <pane xSplit="6" ySplit="14" topLeftCell="G33" activePane="bottomRight" state="frozen"/>
      <selection pane="topRight" activeCell="G1" sqref="G1"/>
      <selection pane="bottomLeft" activeCell="A14" sqref="A14"/>
      <selection pane="bottomRight" activeCell="L32" sqref="L32"/>
    </sheetView>
  </sheetViews>
  <sheetFormatPr defaultRowHeight="15" x14ac:dyDescent="0.25"/>
  <cols>
    <col min="1" max="1" width="4.42578125" customWidth="1"/>
    <col min="2" max="2" width="21.28515625" customWidth="1"/>
    <col min="3" max="3" width="13.42578125" customWidth="1"/>
    <col min="4" max="4" width="14.42578125" customWidth="1"/>
    <col min="5" max="5" width="15.140625" customWidth="1"/>
    <col min="6" max="6" width="15.5703125" customWidth="1"/>
    <col min="7" max="7" width="13" customWidth="1"/>
    <col min="8" max="8" width="9" customWidth="1"/>
    <col min="9" max="9" width="7.5703125" customWidth="1"/>
    <col min="10" max="10" width="10.85546875" customWidth="1"/>
    <col min="11" max="11" width="10.28515625" customWidth="1"/>
    <col min="12" max="12" width="9.7109375" bestFit="1" customWidth="1"/>
    <col min="13" max="13" width="10.5703125" customWidth="1"/>
  </cols>
  <sheetData>
    <row r="2" spans="1:7" x14ac:dyDescent="0.25">
      <c r="A2" s="61" t="s">
        <v>22</v>
      </c>
      <c r="B2" s="61"/>
      <c r="C2" s="61"/>
      <c r="D2" s="61"/>
      <c r="E2" s="61"/>
      <c r="F2" s="61"/>
      <c r="G2" s="61"/>
    </row>
    <row r="3" spans="1:7" ht="15.75" thickBot="1" x14ac:dyDescent="0.3">
      <c r="A3" s="83" t="s">
        <v>23</v>
      </c>
      <c r="B3" s="83"/>
      <c r="C3" s="83"/>
      <c r="D3" s="83"/>
      <c r="E3" s="83"/>
      <c r="F3" s="83"/>
      <c r="G3" s="83"/>
    </row>
    <row r="4" spans="1:7" ht="8.25" customHeight="1" x14ac:dyDescent="0.25"/>
    <row r="5" spans="1:7" x14ac:dyDescent="0.25">
      <c r="A5" s="61" t="s">
        <v>24</v>
      </c>
      <c r="B5" s="61"/>
      <c r="C5" s="61"/>
      <c r="D5" s="61"/>
      <c r="E5" s="61"/>
      <c r="F5" s="61"/>
      <c r="G5" s="61"/>
    </row>
    <row r="6" spans="1:7" ht="13.5" customHeight="1" x14ac:dyDescent="0.25">
      <c r="A6" s="62" t="s">
        <v>25</v>
      </c>
      <c r="B6" s="62"/>
      <c r="C6" s="62"/>
      <c r="D6" s="62"/>
      <c r="E6" s="62"/>
      <c r="F6" s="62"/>
      <c r="G6" s="62"/>
    </row>
    <row r="7" spans="1:7" ht="15" customHeight="1" x14ac:dyDescent="0.25">
      <c r="A7" s="63" t="s">
        <v>84</v>
      </c>
      <c r="B7" s="63"/>
      <c r="C7" s="63"/>
      <c r="D7" s="63"/>
      <c r="E7" s="63"/>
      <c r="F7" s="63"/>
      <c r="G7" s="63"/>
    </row>
    <row r="8" spans="1:7" ht="15.75" x14ac:dyDescent="0.25">
      <c r="A8" s="62" t="s">
        <v>79</v>
      </c>
      <c r="B8" s="62"/>
      <c r="C8" s="62"/>
      <c r="D8" s="62"/>
      <c r="E8" s="62"/>
      <c r="F8" s="62"/>
      <c r="G8" s="62"/>
    </row>
    <row r="9" spans="1:7" ht="9.75" customHeight="1" x14ac:dyDescent="0.25"/>
    <row r="10" spans="1:7" x14ac:dyDescent="0.25">
      <c r="A10" s="65" t="s">
        <v>27</v>
      </c>
      <c r="B10" s="65"/>
      <c r="C10" s="65"/>
      <c r="D10" s="65"/>
      <c r="E10" s="65"/>
    </row>
    <row r="11" spans="1:7" x14ac:dyDescent="0.25">
      <c r="A11" s="65" t="s">
        <v>28</v>
      </c>
      <c r="B11" s="65"/>
      <c r="C11" s="65"/>
      <c r="D11" s="65"/>
      <c r="E11" s="65"/>
      <c r="G11" s="33">
        <v>-168523.38</v>
      </c>
    </row>
    <row r="12" spans="1:7" ht="11.25" customHeight="1" x14ac:dyDescent="0.25"/>
    <row r="13" spans="1:7" x14ac:dyDescent="0.25">
      <c r="A13" s="64" t="s">
        <v>26</v>
      </c>
      <c r="B13" s="64"/>
      <c r="C13" s="64"/>
      <c r="D13" s="64"/>
      <c r="E13" s="64"/>
    </row>
    <row r="15" spans="1:7" ht="45.75" x14ac:dyDescent="0.25">
      <c r="A15" s="87" t="s">
        <v>0</v>
      </c>
      <c r="B15" s="87"/>
      <c r="C15" s="14" t="s">
        <v>85</v>
      </c>
      <c r="D15" s="1" t="s">
        <v>86</v>
      </c>
      <c r="E15" s="4" t="s">
        <v>15</v>
      </c>
      <c r="F15" s="1" t="s">
        <v>87</v>
      </c>
      <c r="G15" s="17" t="s">
        <v>88</v>
      </c>
    </row>
    <row r="16" spans="1:7" x14ac:dyDescent="0.25">
      <c r="A16" s="87"/>
      <c r="B16" s="87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1" x14ac:dyDescent="0.25">
      <c r="A17" s="88">
        <v>1</v>
      </c>
      <c r="B17" s="88"/>
      <c r="C17" s="15">
        <v>2</v>
      </c>
      <c r="D17" s="9">
        <v>3</v>
      </c>
      <c r="E17" s="9" t="s">
        <v>13</v>
      </c>
      <c r="F17" s="9">
        <v>5</v>
      </c>
      <c r="G17" s="15" t="s">
        <v>59</v>
      </c>
    </row>
    <row r="18" spans="1:11" ht="53.25" customHeight="1" x14ac:dyDescent="0.25">
      <c r="A18" s="89" t="s">
        <v>66</v>
      </c>
      <c r="B18" s="89"/>
      <c r="C18" s="16">
        <f>C19+C20+C21+C22+C23</f>
        <v>380691.20000000007</v>
      </c>
      <c r="D18" s="12">
        <f>D19+D20+D21+D22+D23</f>
        <v>1288142.7600000002</v>
      </c>
      <c r="E18" s="12">
        <f>E19+E20+E21+E22+E23</f>
        <v>1668833.9600000002</v>
      </c>
      <c r="F18" s="12">
        <f>F19+F20+F21+F22+F23</f>
        <v>1363889.3099999998</v>
      </c>
      <c r="G18" s="16">
        <f>G19+G20+G21+G22+G23</f>
        <v>304944.65000000026</v>
      </c>
      <c r="H18" s="23"/>
    </row>
    <row r="19" spans="1:11" ht="11.25" customHeight="1" x14ac:dyDescent="0.25">
      <c r="A19" s="84" t="s">
        <v>1</v>
      </c>
      <c r="B19" s="84"/>
      <c r="C19" s="16">
        <v>359336.38</v>
      </c>
      <c r="D19" s="12">
        <f>981403.9+195159.51</f>
        <v>1176563.4100000001</v>
      </c>
      <c r="E19" s="12">
        <f>C19+D19</f>
        <v>1535899.79</v>
      </c>
      <c r="F19" s="12">
        <f>1037509.5+209276.03+5105.4+147.88</f>
        <v>1252038.8099999998</v>
      </c>
      <c r="G19" s="16">
        <f>E19-F19</f>
        <v>283860.98000000021</v>
      </c>
      <c r="H19" s="23"/>
    </row>
    <row r="20" spans="1:11" ht="12" customHeight="1" x14ac:dyDescent="0.25">
      <c r="A20" s="84" t="s">
        <v>2</v>
      </c>
      <c r="B20" s="84"/>
      <c r="C20" s="16">
        <v>720.01</v>
      </c>
      <c r="D20" s="12">
        <v>3575.52</v>
      </c>
      <c r="E20" s="12">
        <f t="shared" ref="E20:E26" si="0">C20+D20</f>
        <v>4295.53</v>
      </c>
      <c r="F20" s="12">
        <f>3579.09+25.68</f>
        <v>3604.77</v>
      </c>
      <c r="G20" s="16">
        <f t="shared" ref="G20:G23" si="1">E20-F20</f>
        <v>690.75999999999976</v>
      </c>
      <c r="H20" s="25"/>
      <c r="I20" s="25"/>
      <c r="J20" s="25"/>
    </row>
    <row r="21" spans="1:11" ht="12" customHeight="1" x14ac:dyDescent="0.25">
      <c r="A21" s="84" t="s">
        <v>3</v>
      </c>
      <c r="B21" s="84"/>
      <c r="C21" s="16">
        <v>2612.2800000000002</v>
      </c>
      <c r="D21" s="12">
        <v>16086.02</v>
      </c>
      <c r="E21" s="12">
        <f t="shared" si="0"/>
        <v>18698.3</v>
      </c>
      <c r="F21" s="12">
        <v>16036.34</v>
      </c>
      <c r="G21" s="16">
        <f t="shared" si="1"/>
        <v>2661.9599999999991</v>
      </c>
    </row>
    <row r="22" spans="1:11" ht="12" customHeight="1" x14ac:dyDescent="0.25">
      <c r="A22" s="84" t="s">
        <v>4</v>
      </c>
      <c r="B22" s="84"/>
      <c r="C22" s="16">
        <v>962.58</v>
      </c>
      <c r="D22" s="12">
        <v>5362.52</v>
      </c>
      <c r="E22" s="12">
        <f t="shared" si="0"/>
        <v>6325.1</v>
      </c>
      <c r="F22" s="12">
        <f>5317.1+21.88</f>
        <v>5338.9800000000005</v>
      </c>
      <c r="G22" s="16">
        <f t="shared" si="1"/>
        <v>986.11999999999989</v>
      </c>
    </row>
    <row r="23" spans="1:11" ht="12" customHeight="1" x14ac:dyDescent="0.25">
      <c r="A23" s="84" t="s">
        <v>5</v>
      </c>
      <c r="B23" s="84"/>
      <c r="C23" s="16">
        <v>17059.95</v>
      </c>
      <c r="D23" s="12">
        <v>86555.29</v>
      </c>
      <c r="E23" s="12">
        <f t="shared" si="0"/>
        <v>103615.23999999999</v>
      </c>
      <c r="F23" s="12">
        <f>86173.04+697.37</f>
        <v>86870.409999999989</v>
      </c>
      <c r="G23" s="16">
        <f t="shared" si="1"/>
        <v>16744.830000000002</v>
      </c>
    </row>
    <row r="24" spans="1:11" ht="11.25" customHeight="1" x14ac:dyDescent="0.25">
      <c r="A24" s="73" t="s">
        <v>6</v>
      </c>
      <c r="B24" s="73"/>
      <c r="C24" s="16">
        <v>153794.32</v>
      </c>
      <c r="D24" s="12">
        <v>0</v>
      </c>
      <c r="E24" s="12">
        <f t="shared" si="0"/>
        <v>153794.32</v>
      </c>
      <c r="F24" s="12">
        <v>73155.67</v>
      </c>
      <c r="G24" s="16">
        <f>E24-F24</f>
        <v>80638.650000000009</v>
      </c>
    </row>
    <row r="25" spans="1:11" ht="10.5" customHeight="1" x14ac:dyDescent="0.25">
      <c r="A25" s="73" t="s">
        <v>7</v>
      </c>
      <c r="B25" s="73"/>
      <c r="C25" s="16">
        <v>98833.25</v>
      </c>
      <c r="D25" s="12">
        <v>0</v>
      </c>
      <c r="E25" s="12">
        <f t="shared" si="0"/>
        <v>98833.25</v>
      </c>
      <c r="F25" s="12">
        <v>50254.44</v>
      </c>
      <c r="G25" s="16">
        <f t="shared" ref="G25:G26" si="2">E25-F25</f>
        <v>48578.81</v>
      </c>
    </row>
    <row r="26" spans="1:11" ht="12.75" customHeight="1" x14ac:dyDescent="0.25">
      <c r="A26" s="73" t="s">
        <v>8</v>
      </c>
      <c r="B26" s="73"/>
      <c r="C26" s="16">
        <v>0</v>
      </c>
      <c r="D26" s="12">
        <v>3072.42</v>
      </c>
      <c r="E26" s="12">
        <f t="shared" si="0"/>
        <v>3072.42</v>
      </c>
      <c r="F26" s="12">
        <f>D26</f>
        <v>3072.42</v>
      </c>
      <c r="G26" s="16">
        <f t="shared" si="2"/>
        <v>0</v>
      </c>
    </row>
    <row r="27" spans="1:11" x14ac:dyDescent="0.25">
      <c r="A27" s="85" t="s">
        <v>9</v>
      </c>
      <c r="B27" s="85"/>
      <c r="C27" s="16">
        <f>C18++C24+C25+C26</f>
        <v>633318.77</v>
      </c>
      <c r="D27" s="12">
        <f>D18+D24+D25+D26</f>
        <v>1291215.1800000002</v>
      </c>
      <c r="E27" s="12">
        <f>E18+E24+E25+E26</f>
        <v>1924533.9500000002</v>
      </c>
      <c r="F27" s="12">
        <f>F18+F24+F25+F26</f>
        <v>1490371.8399999996</v>
      </c>
      <c r="G27" s="16">
        <f>G18+G24+G25+G26</f>
        <v>434162.11000000028</v>
      </c>
    </row>
    <row r="28" spans="1:11" ht="9" customHeight="1" x14ac:dyDescent="0.25"/>
    <row r="29" spans="1:11" x14ac:dyDescent="0.25">
      <c r="A29" s="7" t="s">
        <v>21</v>
      </c>
      <c r="B29" s="7"/>
      <c r="C29" s="7"/>
      <c r="D29" s="7"/>
      <c r="E29" s="8"/>
    </row>
    <row r="30" spans="1:11" ht="12" customHeight="1" x14ac:dyDescent="0.25"/>
    <row r="31" spans="1:11" ht="39" x14ac:dyDescent="0.25">
      <c r="A31" s="21" t="s">
        <v>10</v>
      </c>
      <c r="B31" s="86" t="s">
        <v>11</v>
      </c>
      <c r="C31" s="86"/>
      <c r="D31" s="86"/>
      <c r="E31" s="86"/>
      <c r="F31" s="2" t="s">
        <v>12</v>
      </c>
      <c r="G31" s="3" t="s">
        <v>16</v>
      </c>
    </row>
    <row r="32" spans="1:11" x14ac:dyDescent="0.25">
      <c r="A32" s="5" t="s">
        <v>17</v>
      </c>
      <c r="B32" s="66" t="s">
        <v>30</v>
      </c>
      <c r="C32" s="66"/>
      <c r="D32" s="66"/>
      <c r="E32" s="66"/>
      <c r="F32" s="13" t="s">
        <v>62</v>
      </c>
      <c r="G32" s="20">
        <v>53131.74</v>
      </c>
      <c r="I32" s="22"/>
      <c r="K32" s="22"/>
    </row>
    <row r="33" spans="1:13" ht="34.5" x14ac:dyDescent="0.25">
      <c r="A33" s="26" t="s">
        <v>18</v>
      </c>
      <c r="B33" s="69" t="s">
        <v>31</v>
      </c>
      <c r="C33" s="69"/>
      <c r="D33" s="69"/>
      <c r="E33" s="69"/>
      <c r="F33" s="1" t="s">
        <v>69</v>
      </c>
      <c r="G33" s="20">
        <v>35761.54</v>
      </c>
    </row>
    <row r="34" spans="1:13" x14ac:dyDescent="0.25">
      <c r="A34" s="26" t="s">
        <v>81</v>
      </c>
      <c r="B34" s="77" t="s">
        <v>82</v>
      </c>
      <c r="C34" s="78"/>
      <c r="D34" s="78"/>
      <c r="E34" s="79"/>
      <c r="F34" s="41"/>
      <c r="G34" s="42">
        <v>3162</v>
      </c>
    </row>
    <row r="35" spans="1:13" ht="29.25" customHeight="1" x14ac:dyDescent="0.25">
      <c r="A35" s="6" t="s">
        <v>19</v>
      </c>
      <c r="B35" s="90" t="s">
        <v>32</v>
      </c>
      <c r="C35" s="90"/>
      <c r="D35" s="90"/>
      <c r="E35" s="90"/>
      <c r="F35" s="80" t="s">
        <v>68</v>
      </c>
      <c r="G35" s="20">
        <v>328456.5</v>
      </c>
    </row>
    <row r="36" spans="1:13" ht="16.5" customHeight="1" x14ac:dyDescent="0.25">
      <c r="A36" s="6" t="s">
        <v>75</v>
      </c>
      <c r="B36" s="74" t="s">
        <v>76</v>
      </c>
      <c r="C36" s="75"/>
      <c r="D36" s="75"/>
      <c r="E36" s="76"/>
      <c r="F36" s="81"/>
      <c r="G36" s="20">
        <v>22992.26</v>
      </c>
    </row>
    <row r="37" spans="1:13" ht="15" customHeight="1" x14ac:dyDescent="0.25">
      <c r="A37" s="5" t="s">
        <v>20</v>
      </c>
      <c r="B37" s="66" t="s">
        <v>33</v>
      </c>
      <c r="C37" s="66"/>
      <c r="D37" s="66"/>
      <c r="E37" s="66"/>
      <c r="F37" s="81"/>
      <c r="G37" s="20">
        <v>59773.85</v>
      </c>
      <c r="K37" s="28"/>
    </row>
    <row r="38" spans="1:13" ht="14.25" customHeight="1" x14ac:dyDescent="0.25">
      <c r="A38" s="29" t="s">
        <v>70</v>
      </c>
      <c r="B38" s="67" t="s">
        <v>80</v>
      </c>
      <c r="C38" s="67"/>
      <c r="D38" s="67"/>
      <c r="E38" s="67"/>
      <c r="F38" s="81"/>
      <c r="G38" s="20">
        <v>23500.13</v>
      </c>
    </row>
    <row r="39" spans="1:13" ht="12.75" customHeight="1" x14ac:dyDescent="0.25">
      <c r="A39" s="32" t="s">
        <v>71</v>
      </c>
      <c r="B39" s="68" t="s">
        <v>77</v>
      </c>
      <c r="C39" s="68"/>
      <c r="D39" s="68"/>
      <c r="E39" s="68"/>
      <c r="F39" s="81"/>
      <c r="G39" s="20"/>
    </row>
    <row r="40" spans="1:13" ht="12.75" customHeight="1" x14ac:dyDescent="0.25">
      <c r="A40" s="27" t="s">
        <v>29</v>
      </c>
      <c r="B40" s="66" t="s">
        <v>74</v>
      </c>
      <c r="C40" s="66"/>
      <c r="D40" s="66"/>
      <c r="E40" s="66"/>
      <c r="F40" s="82"/>
      <c r="G40" s="20">
        <v>7152.62</v>
      </c>
    </row>
    <row r="41" spans="1:13" ht="21" customHeight="1" x14ac:dyDescent="0.25">
      <c r="A41" s="5" t="s">
        <v>34</v>
      </c>
      <c r="B41" s="69" t="s">
        <v>67</v>
      </c>
      <c r="C41" s="69"/>
      <c r="D41" s="69"/>
      <c r="E41" s="69"/>
      <c r="F41" s="19" t="s">
        <v>60</v>
      </c>
      <c r="G41" s="20">
        <v>10217.58</v>
      </c>
      <c r="K41" s="22"/>
    </row>
    <row r="42" spans="1:13" ht="15.75" customHeight="1" x14ac:dyDescent="0.25">
      <c r="A42" s="29" t="s">
        <v>38</v>
      </c>
      <c r="B42" s="70" t="s">
        <v>72</v>
      </c>
      <c r="C42" s="71"/>
      <c r="D42" s="71"/>
      <c r="E42" s="72"/>
      <c r="F42" s="19"/>
      <c r="G42" s="20">
        <v>12774.68</v>
      </c>
      <c r="K42" s="22"/>
    </row>
    <row r="43" spans="1:13" ht="15.75" customHeight="1" x14ac:dyDescent="0.25">
      <c r="A43" s="29" t="s">
        <v>39</v>
      </c>
      <c r="B43" s="70" t="s">
        <v>64</v>
      </c>
      <c r="C43" s="71"/>
      <c r="D43" s="71"/>
      <c r="E43" s="72"/>
      <c r="F43" s="19"/>
      <c r="G43" s="20">
        <v>182384.83</v>
      </c>
      <c r="K43" s="22"/>
      <c r="L43" s="22"/>
    </row>
    <row r="44" spans="1:13" x14ac:dyDescent="0.25">
      <c r="A44" s="5" t="s">
        <v>40</v>
      </c>
      <c r="B44" s="66" t="s">
        <v>35</v>
      </c>
      <c r="C44" s="66"/>
      <c r="D44" s="66"/>
      <c r="E44" s="66"/>
      <c r="F44" s="47" t="s">
        <v>78</v>
      </c>
      <c r="G44" s="20">
        <v>112393.4</v>
      </c>
    </row>
    <row r="45" spans="1:13" x14ac:dyDescent="0.25">
      <c r="A45" s="5" t="s">
        <v>41</v>
      </c>
      <c r="B45" s="66" t="s">
        <v>36</v>
      </c>
      <c r="C45" s="66"/>
      <c r="D45" s="66"/>
      <c r="E45" s="66"/>
      <c r="F45" s="47" t="s">
        <v>78</v>
      </c>
      <c r="G45" s="20">
        <v>153263.73000000001</v>
      </c>
      <c r="I45" s="22"/>
      <c r="K45" s="31"/>
    </row>
    <row r="46" spans="1:13" x14ac:dyDescent="0.25">
      <c r="A46" s="29" t="s">
        <v>42</v>
      </c>
      <c r="B46" s="70" t="s">
        <v>73</v>
      </c>
      <c r="C46" s="71"/>
      <c r="D46" s="71"/>
      <c r="E46" s="72"/>
      <c r="F46" s="47" t="s">
        <v>78</v>
      </c>
      <c r="G46" s="20">
        <v>86849.45</v>
      </c>
      <c r="L46" s="25"/>
      <c r="M46" s="25"/>
    </row>
    <row r="47" spans="1:13" x14ac:dyDescent="0.25">
      <c r="A47" s="5" t="s">
        <v>44</v>
      </c>
      <c r="B47" s="66" t="s">
        <v>37</v>
      </c>
      <c r="C47" s="66"/>
      <c r="D47" s="66"/>
      <c r="E47" s="66"/>
      <c r="F47" s="47" t="s">
        <v>61</v>
      </c>
      <c r="G47" s="20">
        <v>3577.15</v>
      </c>
    </row>
    <row r="48" spans="1:13" x14ac:dyDescent="0.25">
      <c r="A48" s="54" t="s">
        <v>43</v>
      </c>
      <c r="B48" s="55"/>
      <c r="C48" s="55"/>
      <c r="D48" s="55"/>
      <c r="E48" s="56"/>
      <c r="F48" s="5"/>
      <c r="G48" s="20"/>
    </row>
    <row r="49" spans="1:7" ht="12" customHeight="1" x14ac:dyDescent="0.25">
      <c r="A49" s="18" t="s">
        <v>45</v>
      </c>
      <c r="B49" s="59" t="s">
        <v>2</v>
      </c>
      <c r="C49" s="59"/>
      <c r="D49" s="59"/>
      <c r="E49" s="59"/>
      <c r="F49" s="43" t="s">
        <v>83</v>
      </c>
      <c r="G49" s="12">
        <f>D20</f>
        <v>3575.52</v>
      </c>
    </row>
    <row r="50" spans="1:7" ht="12" customHeight="1" x14ac:dyDescent="0.25">
      <c r="A50" s="18" t="s">
        <v>46</v>
      </c>
      <c r="B50" s="59" t="s">
        <v>3</v>
      </c>
      <c r="C50" s="59"/>
      <c r="D50" s="59"/>
      <c r="E50" s="59"/>
      <c r="F50" s="43" t="s">
        <v>92</v>
      </c>
      <c r="G50" s="12">
        <f>D21</f>
        <v>16086.02</v>
      </c>
    </row>
    <row r="51" spans="1:7" ht="12" customHeight="1" x14ac:dyDescent="0.25">
      <c r="A51" s="18" t="s">
        <v>48</v>
      </c>
      <c r="B51" s="59" t="s">
        <v>47</v>
      </c>
      <c r="C51" s="59"/>
      <c r="D51" s="59"/>
      <c r="E51" s="59"/>
      <c r="F51" s="13" t="s">
        <v>63</v>
      </c>
      <c r="G51" s="12">
        <f>D23</f>
        <v>86555.29</v>
      </c>
    </row>
    <row r="52" spans="1:7" ht="12" customHeight="1" x14ac:dyDescent="0.25">
      <c r="A52" s="18" t="s">
        <v>49</v>
      </c>
      <c r="B52" s="59" t="s">
        <v>4</v>
      </c>
      <c r="C52" s="59"/>
      <c r="D52" s="59"/>
      <c r="E52" s="59"/>
      <c r="F52" s="43" t="s">
        <v>83</v>
      </c>
      <c r="G52" s="12">
        <f>D22</f>
        <v>5362.52</v>
      </c>
    </row>
    <row r="53" spans="1:7" ht="14.25" customHeight="1" x14ac:dyDescent="0.25">
      <c r="A53" s="5" t="s">
        <v>50</v>
      </c>
      <c r="B53" s="60" t="s">
        <v>15</v>
      </c>
      <c r="C53" s="60"/>
      <c r="D53" s="60"/>
      <c r="E53" s="60"/>
      <c r="F53" s="5"/>
      <c r="G53" s="30">
        <f>SUM(G32:G52)</f>
        <v>1206970.81</v>
      </c>
    </row>
    <row r="54" spans="1:7" x14ac:dyDescent="0.25">
      <c r="A54" s="5" t="s">
        <v>65</v>
      </c>
      <c r="B54" s="54" t="s">
        <v>89</v>
      </c>
      <c r="C54" s="55"/>
      <c r="D54" s="55"/>
      <c r="E54" s="55"/>
      <c r="F54" s="56"/>
      <c r="G54" s="36">
        <f>G11+F18+F26-G53</f>
        <v>-8532.4600000004284</v>
      </c>
    </row>
    <row r="55" spans="1:7" ht="11.25" customHeight="1" x14ac:dyDescent="0.25"/>
    <row r="56" spans="1:7" x14ac:dyDescent="0.25">
      <c r="A56" s="57" t="s">
        <v>51</v>
      </c>
      <c r="B56" s="57"/>
      <c r="C56" s="10"/>
      <c r="D56" s="10"/>
      <c r="E56" s="10"/>
    </row>
    <row r="57" spans="1:7" x14ac:dyDescent="0.25">
      <c r="A57" s="58" t="s">
        <v>90</v>
      </c>
      <c r="B57" s="58"/>
      <c r="C57" s="58"/>
      <c r="D57" s="58"/>
      <c r="E57" s="58"/>
      <c r="G57" s="24">
        <f>G24+G25</f>
        <v>129217.46</v>
      </c>
    </row>
    <row r="58" spans="1:7" x14ac:dyDescent="0.25">
      <c r="A58" s="45"/>
      <c r="B58" s="45"/>
      <c r="C58" s="45"/>
      <c r="D58" s="45"/>
      <c r="E58" s="45"/>
      <c r="G58" s="24"/>
    </row>
    <row r="59" spans="1:7" x14ac:dyDescent="0.25">
      <c r="A59" s="44" t="s">
        <v>91</v>
      </c>
      <c r="B59" s="44"/>
      <c r="C59" s="44"/>
      <c r="D59" s="44"/>
      <c r="E59" s="44"/>
      <c r="F59" s="46"/>
      <c r="G59" s="24">
        <v>754342</v>
      </c>
    </row>
    <row r="60" spans="1:7" ht="11.25" customHeight="1" x14ac:dyDescent="0.25">
      <c r="A60" s="10"/>
      <c r="B60" s="10"/>
      <c r="C60" s="10"/>
      <c r="D60" s="10"/>
      <c r="E60" s="10"/>
    </row>
    <row r="61" spans="1:7" x14ac:dyDescent="0.25">
      <c r="A61" s="57" t="s">
        <v>52</v>
      </c>
      <c r="B61" s="57"/>
      <c r="C61" s="10"/>
      <c r="D61" s="10"/>
      <c r="E61" s="10"/>
    </row>
    <row r="62" spans="1:7" ht="9" customHeight="1" x14ac:dyDescent="0.25"/>
    <row r="63" spans="1:7" x14ac:dyDescent="0.25">
      <c r="A63" s="13" t="s">
        <v>10</v>
      </c>
      <c r="B63" s="48" t="s">
        <v>55</v>
      </c>
      <c r="C63" s="49"/>
      <c r="D63" s="49"/>
      <c r="E63" s="50"/>
      <c r="F63" s="11" t="s">
        <v>53</v>
      </c>
      <c r="G63" s="5" t="s">
        <v>54</v>
      </c>
    </row>
    <row r="64" spans="1:7" ht="12" customHeight="1" x14ac:dyDescent="0.25">
      <c r="A64" s="13" t="s">
        <v>17</v>
      </c>
      <c r="B64" s="51" t="s">
        <v>56</v>
      </c>
      <c r="C64" s="52"/>
      <c r="D64" s="52"/>
      <c r="E64" s="53"/>
      <c r="F64" s="34"/>
      <c r="G64" s="35"/>
    </row>
    <row r="65" spans="1:7" ht="12" customHeight="1" x14ac:dyDescent="0.25">
      <c r="A65" s="13" t="s">
        <v>18</v>
      </c>
      <c r="B65" s="51" t="s">
        <v>57</v>
      </c>
      <c r="C65" s="52"/>
      <c r="D65" s="52"/>
      <c r="E65" s="53"/>
      <c r="F65" s="34"/>
      <c r="G65" s="35"/>
    </row>
    <row r="66" spans="1:7" ht="12" customHeight="1" x14ac:dyDescent="0.25">
      <c r="A66" s="13" t="s">
        <v>19</v>
      </c>
      <c r="B66" s="51" t="s">
        <v>58</v>
      </c>
      <c r="C66" s="52"/>
      <c r="D66" s="52"/>
      <c r="E66" s="53"/>
      <c r="F66" s="34">
        <v>3</v>
      </c>
      <c r="G66" s="35">
        <v>71596.59</v>
      </c>
    </row>
    <row r="67" spans="1:7" ht="12" customHeight="1" x14ac:dyDescent="0.25">
      <c r="A67" s="37"/>
      <c r="B67" s="38"/>
      <c r="C67" s="38"/>
      <c r="D67" s="38"/>
      <c r="E67" s="38"/>
      <c r="F67" s="39"/>
      <c r="G67" s="40"/>
    </row>
  </sheetData>
  <mergeCells count="53">
    <mergeCell ref="F35:F40"/>
    <mergeCell ref="A2:G2"/>
    <mergeCell ref="A3:G3"/>
    <mergeCell ref="A21:B21"/>
    <mergeCell ref="A27:B27"/>
    <mergeCell ref="B31:E31"/>
    <mergeCell ref="A15:B16"/>
    <mergeCell ref="B32:E32"/>
    <mergeCell ref="B33:E33"/>
    <mergeCell ref="A22:B22"/>
    <mergeCell ref="A17:B17"/>
    <mergeCell ref="A18:B18"/>
    <mergeCell ref="A19:B19"/>
    <mergeCell ref="A20:B20"/>
    <mergeCell ref="B35:E35"/>
    <mergeCell ref="A23:B23"/>
    <mergeCell ref="B41:E41"/>
    <mergeCell ref="B44:E44"/>
    <mergeCell ref="A48:E48"/>
    <mergeCell ref="B46:E46"/>
    <mergeCell ref="A24:B24"/>
    <mergeCell ref="A25:B25"/>
    <mergeCell ref="A26:B26"/>
    <mergeCell ref="B45:E45"/>
    <mergeCell ref="B42:E42"/>
    <mergeCell ref="B43:E43"/>
    <mergeCell ref="B37:E37"/>
    <mergeCell ref="B36:E36"/>
    <mergeCell ref="B34:E34"/>
    <mergeCell ref="B50:E50"/>
    <mergeCell ref="B51:E51"/>
    <mergeCell ref="B52:E52"/>
    <mergeCell ref="B53:E53"/>
    <mergeCell ref="A5:G5"/>
    <mergeCell ref="A6:G6"/>
    <mergeCell ref="A7:G7"/>
    <mergeCell ref="A8:G8"/>
    <mergeCell ref="A13:E13"/>
    <mergeCell ref="A10:E10"/>
    <mergeCell ref="A11:E11"/>
    <mergeCell ref="B47:E47"/>
    <mergeCell ref="B49:E49"/>
    <mergeCell ref="B38:E38"/>
    <mergeCell ref="B39:E39"/>
    <mergeCell ref="B40:E40"/>
    <mergeCell ref="B63:E63"/>
    <mergeCell ref="B64:E64"/>
    <mergeCell ref="B65:E65"/>
    <mergeCell ref="B66:E66"/>
    <mergeCell ref="B54:F54"/>
    <mergeCell ref="A56:B56"/>
    <mergeCell ref="A57:E57"/>
    <mergeCell ref="A61:B61"/>
  </mergeCells>
  <pageMargins left="3.937007874015748E-2" right="0" top="0.55118110236220474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25" workbookViewId="0">
      <selection activeCell="E3" sqref="E3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91" t="s">
        <v>93</v>
      </c>
    </row>
    <row r="2" spans="1:4" ht="76.5" customHeight="1" x14ac:dyDescent="0.25">
      <c r="A2" s="92" t="s">
        <v>94</v>
      </c>
      <c r="B2" s="93"/>
      <c r="C2" s="93"/>
      <c r="D2" s="93"/>
    </row>
    <row r="3" spans="1:4" ht="26.45" customHeight="1" x14ac:dyDescent="0.25">
      <c r="A3" s="94" t="s">
        <v>10</v>
      </c>
      <c r="B3" s="94" t="s">
        <v>95</v>
      </c>
      <c r="C3" s="94" t="s">
        <v>96</v>
      </c>
      <c r="D3" s="95" t="s">
        <v>97</v>
      </c>
    </row>
    <row r="4" spans="1:4" ht="15.75" x14ac:dyDescent="0.25">
      <c r="A4" s="94">
        <v>1</v>
      </c>
      <c r="B4" s="96" t="s">
        <v>98</v>
      </c>
      <c r="C4" s="95"/>
      <c r="D4" s="97"/>
    </row>
    <row r="5" spans="1:4" ht="15.75" x14ac:dyDescent="0.25">
      <c r="A5" s="94"/>
      <c r="B5" s="98" t="s">
        <v>99</v>
      </c>
      <c r="C5" s="94"/>
      <c r="D5" s="97">
        <v>52445</v>
      </c>
    </row>
    <row r="6" spans="1:4" ht="29.25" x14ac:dyDescent="0.25">
      <c r="A6" s="94"/>
      <c r="B6" s="99" t="s">
        <v>100</v>
      </c>
      <c r="C6" s="94" t="s">
        <v>101</v>
      </c>
      <c r="D6" s="97"/>
    </row>
    <row r="7" spans="1:4" ht="15.75" x14ac:dyDescent="0.25">
      <c r="A7" s="94"/>
      <c r="B7" s="99" t="s">
        <v>102</v>
      </c>
      <c r="C7" s="94" t="s">
        <v>103</v>
      </c>
      <c r="D7" s="97"/>
    </row>
    <row r="8" spans="1:4" ht="15.75" x14ac:dyDescent="0.25">
      <c r="A8" s="94"/>
      <c r="B8" s="99" t="s">
        <v>104</v>
      </c>
      <c r="C8" s="94" t="s">
        <v>105</v>
      </c>
      <c r="D8" s="97"/>
    </row>
    <row r="9" spans="1:4" ht="15.75" x14ac:dyDescent="0.25">
      <c r="A9" s="94"/>
      <c r="B9" s="99"/>
      <c r="C9" s="94"/>
      <c r="D9" s="97"/>
    </row>
    <row r="10" spans="1:4" ht="30.75" x14ac:dyDescent="0.25">
      <c r="A10" s="94"/>
      <c r="B10" s="98" t="s">
        <v>106</v>
      </c>
      <c r="C10" s="94"/>
      <c r="D10" s="97">
        <v>12804</v>
      </c>
    </row>
    <row r="11" spans="1:4" ht="29.25" x14ac:dyDescent="0.25">
      <c r="A11" s="94"/>
      <c r="B11" s="100" t="s">
        <v>100</v>
      </c>
      <c r="C11" s="94" t="s">
        <v>107</v>
      </c>
      <c r="D11" s="97"/>
    </row>
    <row r="12" spans="1:4" ht="15.75" x14ac:dyDescent="0.25">
      <c r="A12" s="94"/>
      <c r="B12" s="100" t="s">
        <v>108</v>
      </c>
      <c r="C12" s="94" t="s">
        <v>109</v>
      </c>
      <c r="D12" s="97"/>
    </row>
    <row r="13" spans="1:4" ht="15.75" x14ac:dyDescent="0.25">
      <c r="A13" s="94"/>
      <c r="B13" s="100" t="s">
        <v>102</v>
      </c>
      <c r="C13" s="94" t="s">
        <v>110</v>
      </c>
      <c r="D13" s="97"/>
    </row>
    <row r="14" spans="1:4" ht="15.75" x14ac:dyDescent="0.25">
      <c r="A14" s="94"/>
      <c r="B14" s="99" t="s">
        <v>111</v>
      </c>
      <c r="C14" s="94" t="s">
        <v>110</v>
      </c>
      <c r="D14" s="97"/>
    </row>
    <row r="15" spans="1:4" ht="15.75" x14ac:dyDescent="0.25">
      <c r="A15" s="94"/>
      <c r="B15" s="99"/>
      <c r="C15" s="94"/>
      <c r="D15" s="97"/>
    </row>
    <row r="16" spans="1:4" ht="15.75" x14ac:dyDescent="0.25">
      <c r="A16" s="94"/>
      <c r="B16" s="101" t="s">
        <v>112</v>
      </c>
      <c r="C16" s="94"/>
      <c r="D16" s="97">
        <v>3280</v>
      </c>
    </row>
    <row r="17" spans="1:4" ht="17.25" customHeight="1" x14ac:dyDescent="0.25">
      <c r="A17" s="94"/>
      <c r="B17" s="98" t="s">
        <v>113</v>
      </c>
      <c r="C17" s="94" t="s">
        <v>114</v>
      </c>
      <c r="D17" s="97">
        <v>66587</v>
      </c>
    </row>
    <row r="18" spans="1:4" ht="15.75" x14ac:dyDescent="0.25">
      <c r="A18" s="94"/>
      <c r="B18" s="98" t="s">
        <v>115</v>
      </c>
      <c r="C18" s="94"/>
      <c r="D18" s="97">
        <v>4972</v>
      </c>
    </row>
    <row r="19" spans="1:4" ht="15.75" x14ac:dyDescent="0.25">
      <c r="A19" s="94"/>
      <c r="B19" s="98"/>
      <c r="C19" s="94"/>
      <c r="D19" s="97"/>
    </row>
    <row r="20" spans="1:4" ht="15.75" x14ac:dyDescent="0.25">
      <c r="A20" s="94"/>
      <c r="B20" s="98" t="s">
        <v>116</v>
      </c>
      <c r="C20" s="94"/>
      <c r="D20" s="97">
        <v>10574</v>
      </c>
    </row>
    <row r="21" spans="1:4" ht="29.25" x14ac:dyDescent="0.25">
      <c r="A21" s="94"/>
      <c r="B21" s="99" t="s">
        <v>117</v>
      </c>
      <c r="C21" s="94" t="s">
        <v>118</v>
      </c>
      <c r="D21" s="97"/>
    </row>
    <row r="22" spans="1:4" ht="15.75" x14ac:dyDescent="0.25">
      <c r="A22" s="94"/>
      <c r="B22" s="99" t="s">
        <v>119</v>
      </c>
      <c r="C22" s="94" t="s">
        <v>120</v>
      </c>
      <c r="D22" s="97"/>
    </row>
    <row r="23" spans="1:4" ht="15.75" x14ac:dyDescent="0.25">
      <c r="A23" s="94"/>
      <c r="B23" s="98"/>
      <c r="C23" s="94"/>
      <c r="D23" s="97"/>
    </row>
    <row r="24" spans="1:4" ht="15.75" x14ac:dyDescent="0.25">
      <c r="A24" s="94">
        <v>2</v>
      </c>
      <c r="B24" s="96" t="s">
        <v>121</v>
      </c>
      <c r="C24" s="94"/>
      <c r="D24" s="97">
        <v>85809</v>
      </c>
    </row>
    <row r="25" spans="1:4" ht="15.75" x14ac:dyDescent="0.25">
      <c r="A25" s="94"/>
      <c r="B25" s="99" t="s">
        <v>122</v>
      </c>
      <c r="C25" s="94" t="s">
        <v>103</v>
      </c>
      <c r="D25" s="97"/>
    </row>
    <row r="26" spans="1:4" ht="15.75" x14ac:dyDescent="0.25">
      <c r="A26" s="94"/>
      <c r="B26" s="99" t="s">
        <v>123</v>
      </c>
      <c r="C26" s="94" t="s">
        <v>124</v>
      </c>
      <c r="D26" s="97"/>
    </row>
    <row r="27" spans="1:4" ht="16.5" customHeight="1" x14ac:dyDescent="0.25">
      <c r="A27" s="94"/>
      <c r="B27" s="99" t="s">
        <v>125</v>
      </c>
      <c r="C27" s="94" t="s">
        <v>126</v>
      </c>
      <c r="D27" s="97"/>
    </row>
    <row r="28" spans="1:4" ht="15.75" x14ac:dyDescent="0.25">
      <c r="A28" s="94"/>
      <c r="B28" s="99" t="s">
        <v>127</v>
      </c>
      <c r="C28" s="94" t="s">
        <v>128</v>
      </c>
      <c r="D28" s="97"/>
    </row>
    <row r="29" spans="1:4" ht="15.75" x14ac:dyDescent="0.25">
      <c r="A29" s="94"/>
      <c r="B29" s="99" t="s">
        <v>129</v>
      </c>
      <c r="C29" s="94" t="s">
        <v>110</v>
      </c>
      <c r="D29" s="97"/>
    </row>
    <row r="30" spans="1:4" ht="15" customHeight="1" x14ac:dyDescent="0.25">
      <c r="A30" s="94"/>
      <c r="B30" s="99"/>
      <c r="C30" s="94"/>
      <c r="D30" s="97"/>
    </row>
    <row r="31" spans="1:4" ht="15.75" x14ac:dyDescent="0.25">
      <c r="A31" s="94">
        <v>3</v>
      </c>
      <c r="B31" s="96" t="s">
        <v>130</v>
      </c>
      <c r="C31" s="94"/>
      <c r="D31" s="97"/>
    </row>
    <row r="32" spans="1:4" ht="15.75" x14ac:dyDescent="0.25">
      <c r="A32" s="94"/>
      <c r="B32" s="98" t="s">
        <v>131</v>
      </c>
      <c r="C32" s="94" t="s">
        <v>132</v>
      </c>
      <c r="D32" s="97">
        <v>767</v>
      </c>
    </row>
    <row r="33" spans="1:4" ht="18" customHeight="1" x14ac:dyDescent="0.25">
      <c r="A33" s="94"/>
      <c r="B33" s="98" t="s">
        <v>133</v>
      </c>
      <c r="C33" s="94" t="s">
        <v>134</v>
      </c>
      <c r="D33" s="97">
        <v>31468</v>
      </c>
    </row>
    <row r="34" spans="1:4" ht="18" customHeight="1" x14ac:dyDescent="0.25">
      <c r="A34" s="94"/>
      <c r="B34" s="98" t="s">
        <v>135</v>
      </c>
      <c r="C34" s="94" t="s">
        <v>103</v>
      </c>
      <c r="D34" s="97">
        <v>51648</v>
      </c>
    </row>
    <row r="35" spans="1:4" ht="15.75" x14ac:dyDescent="0.25">
      <c r="A35" s="94"/>
      <c r="B35" s="98" t="s">
        <v>136</v>
      </c>
      <c r="C35" s="94" t="s">
        <v>105</v>
      </c>
      <c r="D35" s="97">
        <v>2145.5</v>
      </c>
    </row>
    <row r="36" spans="1:4" ht="15.75" x14ac:dyDescent="0.25">
      <c r="A36" s="94"/>
      <c r="B36" s="98"/>
      <c r="C36" s="94"/>
      <c r="D36" s="97"/>
    </row>
    <row r="37" spans="1:4" ht="15.6" customHeight="1" x14ac:dyDescent="0.25">
      <c r="A37" s="94">
        <v>4</v>
      </c>
      <c r="B37" s="96" t="s">
        <v>137</v>
      </c>
      <c r="C37" s="94"/>
      <c r="D37" s="97">
        <v>4315</v>
      </c>
    </row>
    <row r="38" spans="1:4" ht="15.6" customHeight="1" x14ac:dyDescent="0.25">
      <c r="A38" s="94"/>
      <c r="B38" s="96"/>
      <c r="C38" s="94"/>
      <c r="D38" s="97"/>
    </row>
    <row r="39" spans="1:4" ht="15.6" customHeight="1" x14ac:dyDescent="0.25">
      <c r="A39" s="94">
        <v>5</v>
      </c>
      <c r="B39" s="96" t="s">
        <v>138</v>
      </c>
      <c r="C39" s="94"/>
      <c r="D39" s="97"/>
    </row>
    <row r="40" spans="1:4" ht="32.25" customHeight="1" x14ac:dyDescent="0.25">
      <c r="A40" s="94"/>
      <c r="B40" s="102" t="s">
        <v>139</v>
      </c>
      <c r="C40" s="94" t="s">
        <v>140</v>
      </c>
      <c r="D40" s="97">
        <v>1642</v>
      </c>
    </row>
    <row r="41" spans="1:4" ht="27" customHeight="1" x14ac:dyDescent="0.25">
      <c r="A41" s="95"/>
      <c r="B41" s="103" t="s">
        <v>9</v>
      </c>
      <c r="C41" s="94"/>
      <c r="D41" s="104">
        <f>SUM(D4:D40)</f>
        <v>328456.5</v>
      </c>
    </row>
    <row r="42" spans="1:4" ht="15.75" x14ac:dyDescent="0.25">
      <c r="A42" s="105"/>
      <c r="B42" s="105"/>
      <c r="C42" s="105"/>
    </row>
    <row r="43" spans="1:4" ht="15.75" x14ac:dyDescent="0.25">
      <c r="A43" s="105"/>
      <c r="B43" s="105"/>
      <c r="C43" s="105"/>
    </row>
    <row r="44" spans="1:4" ht="15.75" x14ac:dyDescent="0.25">
      <c r="A44" s="105"/>
      <c r="B44" s="105"/>
      <c r="C44" s="105"/>
    </row>
    <row r="45" spans="1:4" ht="31.15" customHeight="1" x14ac:dyDescent="0.25">
      <c r="A45" s="105"/>
      <c r="B45" s="106"/>
      <c r="C45" s="107"/>
    </row>
    <row r="46" spans="1:4" ht="15.75" x14ac:dyDescent="0.25">
      <c r="A46" s="105"/>
      <c r="B46" s="105"/>
      <c r="C46" s="107"/>
      <c r="D46" s="108"/>
    </row>
    <row r="47" spans="1:4" ht="26.45" customHeight="1" x14ac:dyDescent="0.25">
      <c r="A47" s="109"/>
      <c r="B47" s="110"/>
      <c r="C47" s="111"/>
    </row>
    <row r="48" spans="1:4" x14ac:dyDescent="0.25">
      <c r="C48" s="112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2021-03-05T05:25:49Z</cp:lastPrinted>
  <dcterms:created xsi:type="dcterms:W3CDTF">2018-08-28T07:18:51Z</dcterms:created>
  <dcterms:modified xsi:type="dcterms:W3CDTF">2021-03-09T12:29:53Z</dcterms:modified>
</cp:coreProperties>
</file>