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F27" i="1" l="1"/>
  <c r="G50" i="1" l="1"/>
  <c r="F23" i="1"/>
  <c r="F22" i="1"/>
  <c r="F20" i="1"/>
  <c r="F19" i="1"/>
  <c r="D19" i="1"/>
  <c r="G51" i="1" l="1"/>
  <c r="G49" i="1"/>
  <c r="G48" i="1"/>
  <c r="G52" i="1" l="1"/>
  <c r="F18" i="1"/>
  <c r="E24" i="1"/>
  <c r="G24" i="1" s="1"/>
  <c r="E25" i="1"/>
  <c r="G25" i="1" s="1"/>
  <c r="E26" i="1"/>
  <c r="E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27" i="1" l="1"/>
  <c r="G53" i="1"/>
  <c r="G56" i="1"/>
  <c r="E18" i="1"/>
  <c r="E28" i="1" s="1"/>
  <c r="G21" i="1"/>
  <c r="G18" i="1" s="1"/>
  <c r="G26" i="1"/>
  <c r="F28" i="1" l="1"/>
  <c r="G28" i="1"/>
  <c r="C18" i="1"/>
  <c r="C28" i="1" s="1"/>
</calcChain>
</file>

<file path=xl/sharedStrings.xml><?xml version="1.0" encoding="utf-8"?>
<sst xmlns="http://schemas.openxmlformats.org/spreadsheetml/2006/main" count="132" uniqueCount="117">
  <si>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</si>
  <si>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</si>
  <si>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</si>
  <si>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</si>
  <si>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</si>
  <si>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</si>
  <si>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</si>
  <si>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</si>
  <si>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</si>
  <si>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</si>
  <si>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</si>
  <si>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</si>
  <si>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</si>
  <si>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</si>
  <si>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</si>
  <si>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</si>
  <si>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</si>
  <si>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</si>
  <si>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</si>
  <si>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</si>
  <si>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</si>
  <si>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</si>
  <si>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</si>
  <si>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</si>
  <si>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</si>
  <si>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</si>
  <si>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</si>
  <si>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</si>
  <si>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</si>
  <si>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</si>
  <si>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</si>
  <si>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</si>
  <si>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</si>
  <si>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</si>
  <si>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</si>
  <si>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</si>
  <si>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</si>
  <si>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</si>
  <si>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</si>
  <si>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</si>
  <si>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</si>
  <si>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</si>
  <si>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</si>
  <si>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</si>
  <si>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</si>
  <si>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</si>
  <si>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</si>
  <si>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</si>
  <si>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</si>
  <si>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</si>
  <si>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</si>
  <si>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</si>
  <si>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</si>
  <si>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</si>
  <si>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</si>
  <si>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</si>
  <si>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</si>
  <si>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</si>
  <si>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</si>
  <si>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</si>
  <si>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</si>
  <si>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</si>
  <si>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</si>
  <si>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</si>
  <si>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</si>
  <si>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</si>
  <si>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</si>
  <si>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</si>
  <si>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</si>
  <si>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</si>
  <si>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</si>
  <si>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</si>
  <si>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t>Арендаторы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</si>
  <si>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</si>
  <si>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Полиграфская,3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</si>
  <si>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</si>
  <si>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"Массив"</t>
  </si>
  <si>
    <t>Содержание и ремонт внутридомового газового оборудования (тариф,договор)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</si>
  <si>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</si>
  <si>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</si>
  <si>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</si>
  <si>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</si>
  <si>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</si>
  <si>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</si>
  <si>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</si>
  <si>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</si>
  <si>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</si>
  <si>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OOO"Рыбинская генерация"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</si>
  <si>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</si>
  <si>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 ул. Полиграфская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</si>
  <si>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</si>
  <si>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</si>
  <si>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</si>
  <si>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</si>
  <si>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</si>
  <si>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</si>
  <si>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1,1 м.</t>
  </si>
  <si>
    <t>смена вентилей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</si>
  <si>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</si>
  <si>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</si>
  <si>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</si>
  <si>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</si>
  <si>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</si>
  <si>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</si>
  <si>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числе:</t>
  </si>
  <si>
    <t>ремонт электрощитов</t>
  </si>
  <si>
    <t>6 шт.</t>
  </si>
  <si>
    <t>смена выключателей автоматических</t>
  </si>
  <si>
    <t>31 шт.</t>
  </si>
  <si>
    <t>смена электропроводки</t>
  </si>
  <si>
    <t>18 м.</t>
  </si>
  <si>
    <t>Общестроительные работы</t>
  </si>
  <si>
    <t>Ремонт водосточных труб</t>
  </si>
  <si>
    <t>3 м.</t>
  </si>
  <si>
    <t>Закрашивание надписей</t>
  </si>
  <si>
    <t>50,8 м2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</si>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</sst>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164" fontId="17" fillId="0" borderId="0" xfId="0" applyNumberFormat="1" applyFont="1"/>
    <xf numFmtId="164" fontId="17" fillId="0" borderId="1" xfId="0" applyNumberFormat="1" applyFont="1" applyBorder="1"/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18" fillId="0" borderId="1" xfId="0" applyFon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4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I35" sqref="I3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5.28515625" customWidth="1"/>
    <col min="6" max="6" width="15.85546875" customWidth="1"/>
    <col min="7" max="7" width="13.5703125" customWidth="1"/>
    <col min="8" max="8" width="8.85546875" customWidth="1"/>
    <col min="9" max="9" width="7.85546875" customWidth="1"/>
    <col min="10" max="10" width="6" customWidth="1"/>
    <col min="11" max="11" width="13.42578125" customWidth="1"/>
    <col min="12" max="12" width="9.5703125" bestFit="1" customWidth="1"/>
    <col min="13" max="13" width="11.5703125" bestFit="1" customWidth="1"/>
  </cols>
  <sheetData>
    <row r="2" spans="1:7" x14ac:dyDescent="0.25">
      <c r="A2" s="83" t="s">
        <v>24</v>
      </c>
      <c r="B2" s="83"/>
      <c r="C2" s="83"/>
      <c r="D2" s="83"/>
      <c r="E2" s="83"/>
      <c r="F2" s="83"/>
      <c r="G2" s="83"/>
    </row>
    <row r="3" spans="1:7" ht="15.75" thickBot="1" x14ac:dyDescent="0.3">
      <c r="A3" s="84" t="s">
        <v>25</v>
      </c>
      <c r="B3" s="84"/>
      <c r="C3" s="84"/>
      <c r="D3" s="84"/>
      <c r="E3" s="84"/>
      <c r="F3" s="84"/>
      <c r="G3" s="84"/>
    </row>
    <row r="4" spans="1:7" ht="8.25" customHeight="1" x14ac:dyDescent="0.25"/>
    <row r="5" spans="1:7" x14ac:dyDescent="0.25">
      <c r="A5" s="83" t="s">
        <v>26</v>
      </c>
      <c r="B5" s="83"/>
      <c r="C5" s="83"/>
      <c r="D5" s="83"/>
      <c r="E5" s="83"/>
      <c r="F5" s="83"/>
      <c r="G5" s="83"/>
    </row>
    <row r="6" spans="1:7" ht="13.5" customHeight="1" x14ac:dyDescent="0.25">
      <c r="A6" s="88" t="s">
        <v>27</v>
      </c>
      <c r="B6" s="88"/>
      <c r="C6" s="88"/>
      <c r="D6" s="88"/>
      <c r="E6" s="88"/>
      <c r="F6" s="88"/>
      <c r="G6" s="88"/>
    </row>
    <row r="7" spans="1:7" ht="15" customHeight="1" x14ac:dyDescent="0.25">
      <c r="A7" s="89" t="s">
        <v>80</v>
      </c>
      <c r="B7" s="89"/>
      <c r="C7" s="89"/>
      <c r="D7" s="89"/>
      <c r="E7" s="89"/>
      <c r="F7" s="89"/>
      <c r="G7" s="89"/>
    </row>
    <row r="8" spans="1:7" ht="15.75" x14ac:dyDescent="0.25">
      <c r="A8" s="88" t="s">
        <v>74</v>
      </c>
      <c r="B8" s="88"/>
      <c r="C8" s="88"/>
      <c r="D8" s="88"/>
      <c r="E8" s="88"/>
      <c r="F8" s="88"/>
      <c r="G8" s="88"/>
    </row>
    <row r="9" spans="1:7" ht="9.75" customHeight="1" x14ac:dyDescent="0.25"/>
    <row r="10" spans="1:7" x14ac:dyDescent="0.25">
      <c r="A10" s="91" t="s">
        <v>29</v>
      </c>
      <c r="B10" s="91"/>
      <c r="C10" s="91"/>
      <c r="D10" s="91"/>
      <c r="E10" s="91"/>
    </row>
    <row r="11" spans="1:7" x14ac:dyDescent="0.25">
      <c r="A11" s="91" t="s">
        <v>30</v>
      </c>
      <c r="B11" s="91"/>
      <c r="C11" s="91"/>
      <c r="D11" s="91"/>
      <c r="E11" s="91"/>
      <c r="G11" s="32">
        <v>155835.76999999999</v>
      </c>
    </row>
    <row r="12" spans="1:7" ht="11.25" customHeight="1" x14ac:dyDescent="0.25"/>
    <row r="13" spans="1:7" x14ac:dyDescent="0.25">
      <c r="A13" s="90" t="s">
        <v>28</v>
      </c>
      <c r="B13" s="90"/>
      <c r="C13" s="90"/>
      <c r="D13" s="90"/>
      <c r="E13" s="90"/>
    </row>
    <row r="15" spans="1:7" ht="36" x14ac:dyDescent="0.25">
      <c r="A15" s="87" t="s">
        <v>0</v>
      </c>
      <c r="B15" s="87"/>
      <c r="C15" s="15" t="s">
        <v>81</v>
      </c>
      <c r="D15" s="2" t="s">
        <v>82</v>
      </c>
      <c r="E15" s="5" t="s">
        <v>15</v>
      </c>
      <c r="F15" s="2" t="s">
        <v>83</v>
      </c>
      <c r="G15" s="18" t="s">
        <v>84</v>
      </c>
    </row>
    <row r="16" spans="1:7" x14ac:dyDescent="0.25">
      <c r="A16" s="87"/>
      <c r="B16" s="87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80">
        <v>1</v>
      </c>
      <c r="B17" s="80"/>
      <c r="C17" s="16">
        <v>2</v>
      </c>
      <c r="D17" s="10">
        <v>3</v>
      </c>
      <c r="E17" s="10" t="s">
        <v>13</v>
      </c>
      <c r="F17" s="10">
        <v>5</v>
      </c>
      <c r="G17" s="16" t="s">
        <v>60</v>
      </c>
    </row>
    <row r="18" spans="1:10" ht="48" customHeight="1" x14ac:dyDescent="0.25">
      <c r="A18" s="81" t="s">
        <v>67</v>
      </c>
      <c r="B18" s="81"/>
      <c r="C18" s="17">
        <f>C19+C20+C21+C22+C23</f>
        <v>217794.06999999998</v>
      </c>
      <c r="D18" s="13">
        <f>D19+D20+D21+D22+D23</f>
        <v>345715.14</v>
      </c>
      <c r="E18" s="13">
        <f>E19+E20+E21+E22+E23</f>
        <v>563509.21</v>
      </c>
      <c r="F18" s="13">
        <f>F19+F20+F21+F22+F23</f>
        <v>348337.70000000007</v>
      </c>
      <c r="G18" s="17">
        <f>G19+G20+G21+G22+G23</f>
        <v>215171.50999999989</v>
      </c>
      <c r="H18" s="24"/>
    </row>
    <row r="19" spans="1:10" x14ac:dyDescent="0.25">
      <c r="A19" s="79" t="s">
        <v>1</v>
      </c>
      <c r="B19" s="79"/>
      <c r="C19" s="17">
        <v>211184.4</v>
      </c>
      <c r="D19" s="13">
        <f>331552.56</f>
        <v>331552.56</v>
      </c>
      <c r="E19" s="13">
        <f>C19+D19</f>
        <v>542736.96</v>
      </c>
      <c r="F19" s="13">
        <f>331152.59+1744.83+443.64</f>
        <v>333341.06000000006</v>
      </c>
      <c r="G19" s="17">
        <f>E19-F19</f>
        <v>209395.89999999991</v>
      </c>
      <c r="H19" s="24"/>
    </row>
    <row r="20" spans="1:10" x14ac:dyDescent="0.25">
      <c r="A20" s="79" t="s">
        <v>2</v>
      </c>
      <c r="B20" s="79"/>
      <c r="C20" s="17">
        <v>585.78</v>
      </c>
      <c r="D20" s="13">
        <v>1552.08</v>
      </c>
      <c r="E20" s="13">
        <f t="shared" ref="E20:E27" si="0">C20+D20</f>
        <v>2137.8599999999997</v>
      </c>
      <c r="F20" s="13">
        <f>1515.34+87.01</f>
        <v>1602.35</v>
      </c>
      <c r="G20" s="17">
        <f t="shared" ref="G20:G23" si="1">E20-F20</f>
        <v>535.50999999999976</v>
      </c>
      <c r="H20" s="27"/>
      <c r="I20" s="27"/>
      <c r="J20" s="27"/>
    </row>
    <row r="21" spans="1:10" x14ac:dyDescent="0.25">
      <c r="A21" s="79" t="s">
        <v>3</v>
      </c>
      <c r="B21" s="79"/>
      <c r="C21" s="17">
        <v>0</v>
      </c>
      <c r="D21" s="13">
        <v>0</v>
      </c>
      <c r="E21" s="13">
        <f t="shared" si="0"/>
        <v>0</v>
      </c>
      <c r="F21" s="13">
        <v>0</v>
      </c>
      <c r="G21" s="17">
        <f t="shared" si="1"/>
        <v>0</v>
      </c>
    </row>
    <row r="22" spans="1:10" x14ac:dyDescent="0.25">
      <c r="A22" s="79" t="s">
        <v>4</v>
      </c>
      <c r="B22" s="79"/>
      <c r="C22" s="17">
        <v>387.8</v>
      </c>
      <c r="D22" s="13">
        <v>1164.24</v>
      </c>
      <c r="E22" s="13">
        <f t="shared" si="0"/>
        <v>1552.04</v>
      </c>
      <c r="F22" s="13">
        <f>1135.25+36.83</f>
        <v>1172.08</v>
      </c>
      <c r="G22" s="17">
        <f t="shared" si="1"/>
        <v>379.96000000000004</v>
      </c>
    </row>
    <row r="23" spans="1:10" x14ac:dyDescent="0.25">
      <c r="A23" s="79" t="s">
        <v>5</v>
      </c>
      <c r="B23" s="79"/>
      <c r="C23" s="17">
        <v>5636.09</v>
      </c>
      <c r="D23" s="13">
        <v>11446.26</v>
      </c>
      <c r="E23" s="13">
        <f t="shared" si="0"/>
        <v>17082.349999999999</v>
      </c>
      <c r="F23" s="13">
        <f>11722.46+499.75</f>
        <v>12222.21</v>
      </c>
      <c r="G23" s="17">
        <f t="shared" si="1"/>
        <v>4860.1399999999994</v>
      </c>
    </row>
    <row r="24" spans="1:10" x14ac:dyDescent="0.25">
      <c r="A24" s="82" t="s">
        <v>6</v>
      </c>
      <c r="B24" s="82"/>
      <c r="C24" s="17">
        <v>394835.4</v>
      </c>
      <c r="D24" s="13">
        <v>716068.74</v>
      </c>
      <c r="E24" s="13">
        <f t="shared" si="0"/>
        <v>1110904.1400000001</v>
      </c>
      <c r="F24" s="13">
        <v>716255.5</v>
      </c>
      <c r="G24" s="17">
        <f>E24-F24</f>
        <v>394648.64000000013</v>
      </c>
    </row>
    <row r="25" spans="1:10" x14ac:dyDescent="0.25">
      <c r="A25" s="82" t="s">
        <v>7</v>
      </c>
      <c r="B25" s="82"/>
      <c r="C25" s="17">
        <v>0</v>
      </c>
      <c r="D25" s="13">
        <v>0</v>
      </c>
      <c r="E25" s="13">
        <f t="shared" si="0"/>
        <v>0</v>
      </c>
      <c r="F25" s="13">
        <v>0</v>
      </c>
      <c r="G25" s="17">
        <f t="shared" ref="G25:G27" si="2">E25-F25</f>
        <v>0</v>
      </c>
    </row>
    <row r="26" spans="1:10" x14ac:dyDescent="0.25">
      <c r="A26" s="82" t="s">
        <v>8</v>
      </c>
      <c r="B26" s="82"/>
      <c r="C26" s="17">
        <v>0</v>
      </c>
      <c r="D26" s="13">
        <v>5116.08</v>
      </c>
      <c r="E26" s="13">
        <f t="shared" si="0"/>
        <v>5116.08</v>
      </c>
      <c r="F26" s="13">
        <v>5116.08</v>
      </c>
      <c r="G26" s="17">
        <f t="shared" si="2"/>
        <v>0</v>
      </c>
    </row>
    <row r="27" spans="1:10" x14ac:dyDescent="0.25">
      <c r="A27" s="82" t="s">
        <v>72</v>
      </c>
      <c r="B27" s="82"/>
      <c r="C27" s="17">
        <v>8532.66</v>
      </c>
      <c r="D27" s="13">
        <v>34217.46</v>
      </c>
      <c r="E27" s="13">
        <f t="shared" si="0"/>
        <v>42750.119999999995</v>
      </c>
      <c r="F27" s="13">
        <f>31364.2+8532.66</f>
        <v>39896.86</v>
      </c>
      <c r="G27" s="17">
        <f t="shared" si="2"/>
        <v>2853.2599999999948</v>
      </c>
    </row>
    <row r="28" spans="1:10" x14ac:dyDescent="0.25">
      <c r="A28" s="85" t="s">
        <v>9</v>
      </c>
      <c r="B28" s="85"/>
      <c r="C28" s="17">
        <f>C18++C24+C25+C26+C27</f>
        <v>621162.13</v>
      </c>
      <c r="D28" s="13">
        <f>D18+D24+D25+D26+D27</f>
        <v>1101117.42</v>
      </c>
      <c r="E28" s="13">
        <f>E18+E24+E25+E26+E27</f>
        <v>1722279.5500000003</v>
      </c>
      <c r="F28" s="13">
        <f>F18+F24+F25+F26+F27</f>
        <v>1109606.1400000004</v>
      </c>
      <c r="G28" s="17">
        <f>G18+G24+G25+G26+G27</f>
        <v>612673.41</v>
      </c>
    </row>
    <row r="30" spans="1:10" x14ac:dyDescent="0.25">
      <c r="A30" s="8" t="s">
        <v>23</v>
      </c>
      <c r="B30" s="8"/>
      <c r="C30" s="8"/>
      <c r="D30" s="8"/>
      <c r="E30" s="9"/>
    </row>
    <row r="32" spans="1:10" ht="39" x14ac:dyDescent="0.25">
      <c r="A32" s="22" t="s">
        <v>10</v>
      </c>
      <c r="B32" s="86" t="s">
        <v>11</v>
      </c>
      <c r="C32" s="86"/>
      <c r="D32" s="86"/>
      <c r="E32" s="86"/>
      <c r="F32" s="3" t="s">
        <v>12</v>
      </c>
      <c r="G32" s="4" t="s">
        <v>16</v>
      </c>
    </row>
    <row r="33" spans="1:13" x14ac:dyDescent="0.25">
      <c r="A33" s="6" t="s">
        <v>17</v>
      </c>
      <c r="B33" s="65" t="s">
        <v>32</v>
      </c>
      <c r="C33" s="65"/>
      <c r="D33" s="65"/>
      <c r="E33" s="65"/>
      <c r="F33" s="14" t="s">
        <v>63</v>
      </c>
      <c r="G33" s="21">
        <v>20176.2</v>
      </c>
      <c r="K33" s="24"/>
    </row>
    <row r="34" spans="1:13" ht="34.5" x14ac:dyDescent="0.25">
      <c r="A34" s="6" t="s">
        <v>18</v>
      </c>
      <c r="B34" s="65" t="s">
        <v>33</v>
      </c>
      <c r="C34" s="65"/>
      <c r="D34" s="65"/>
      <c r="E34" s="65"/>
      <c r="F34" s="2" t="s">
        <v>70</v>
      </c>
      <c r="G34" s="21">
        <v>13580.28</v>
      </c>
      <c r="K34" s="24"/>
    </row>
    <row r="35" spans="1:13" ht="32.25" customHeight="1" x14ac:dyDescent="0.25">
      <c r="A35" s="7" t="s">
        <v>19</v>
      </c>
      <c r="B35" s="73" t="s">
        <v>34</v>
      </c>
      <c r="C35" s="73"/>
      <c r="D35" s="73"/>
      <c r="E35" s="73"/>
      <c r="F35" s="66" t="s">
        <v>71</v>
      </c>
      <c r="G35" s="21">
        <v>64616</v>
      </c>
      <c r="K35" s="24"/>
    </row>
    <row r="36" spans="1:13" x14ac:dyDescent="0.25">
      <c r="A36" s="26" t="s">
        <v>20</v>
      </c>
      <c r="B36" s="77" t="s">
        <v>73</v>
      </c>
      <c r="C36" s="77"/>
      <c r="D36" s="77"/>
      <c r="E36" s="77"/>
      <c r="F36" s="67"/>
      <c r="G36" s="21"/>
      <c r="K36" s="24"/>
    </row>
    <row r="37" spans="1:13" x14ac:dyDescent="0.25">
      <c r="A37" s="26" t="s">
        <v>21</v>
      </c>
      <c r="B37" s="77" t="s">
        <v>75</v>
      </c>
      <c r="C37" s="77"/>
      <c r="D37" s="77"/>
      <c r="E37" s="77"/>
      <c r="F37" s="67"/>
      <c r="G37" s="21"/>
      <c r="K37" s="24"/>
    </row>
    <row r="38" spans="1:13" x14ac:dyDescent="0.25">
      <c r="A38" s="6" t="s">
        <v>22</v>
      </c>
      <c r="B38" s="65" t="s">
        <v>35</v>
      </c>
      <c r="C38" s="65"/>
      <c r="D38" s="65"/>
      <c r="E38" s="65"/>
      <c r="F38" s="68"/>
      <c r="G38" s="21">
        <v>22698.6</v>
      </c>
      <c r="K38" s="24"/>
    </row>
    <row r="39" spans="1:13" x14ac:dyDescent="0.25">
      <c r="A39" s="6" t="s">
        <v>31</v>
      </c>
      <c r="B39" s="65" t="s">
        <v>78</v>
      </c>
      <c r="C39" s="65"/>
      <c r="D39" s="65"/>
      <c r="E39" s="65"/>
      <c r="F39" s="29"/>
      <c r="G39" s="21">
        <v>8535.9599999999991</v>
      </c>
      <c r="K39" s="24"/>
    </row>
    <row r="40" spans="1:13" ht="18.75" customHeight="1" x14ac:dyDescent="0.25">
      <c r="A40" s="6" t="s">
        <v>36</v>
      </c>
      <c r="B40" s="78" t="s">
        <v>77</v>
      </c>
      <c r="C40" s="78"/>
      <c r="D40" s="78"/>
      <c r="E40" s="78"/>
      <c r="F40" s="20" t="s">
        <v>61</v>
      </c>
      <c r="G40" s="21">
        <v>3880.08</v>
      </c>
      <c r="K40" s="24"/>
    </row>
    <row r="41" spans="1:13" ht="15.75" customHeight="1" x14ac:dyDescent="0.25">
      <c r="A41" s="26" t="s">
        <v>40</v>
      </c>
      <c r="B41" s="74" t="s">
        <v>68</v>
      </c>
      <c r="C41" s="75"/>
      <c r="D41" s="75"/>
      <c r="E41" s="76"/>
      <c r="F41" s="20"/>
      <c r="G41" s="21"/>
      <c r="K41" s="24"/>
    </row>
    <row r="42" spans="1:13" ht="15.75" customHeight="1" x14ac:dyDescent="0.25">
      <c r="A42" s="26" t="s">
        <v>41</v>
      </c>
      <c r="B42" s="74" t="s">
        <v>65</v>
      </c>
      <c r="C42" s="75"/>
      <c r="D42" s="75"/>
      <c r="E42" s="76"/>
      <c r="F42" s="20"/>
      <c r="G42" s="21"/>
      <c r="K42" s="24"/>
    </row>
    <row r="43" spans="1:13" x14ac:dyDescent="0.25">
      <c r="A43" s="6" t="s">
        <v>42</v>
      </c>
      <c r="B43" s="65" t="s">
        <v>37</v>
      </c>
      <c r="C43" s="65"/>
      <c r="D43" s="65"/>
      <c r="E43" s="65"/>
      <c r="F43" s="14" t="s">
        <v>76</v>
      </c>
      <c r="G43" s="21">
        <v>39576.6</v>
      </c>
      <c r="K43" s="24"/>
    </row>
    <row r="44" spans="1:13" x14ac:dyDescent="0.25">
      <c r="A44" s="6" t="s">
        <v>43</v>
      </c>
      <c r="B44" s="65" t="s">
        <v>38</v>
      </c>
      <c r="C44" s="65"/>
      <c r="D44" s="65"/>
      <c r="E44" s="65"/>
      <c r="F44" s="14" t="s">
        <v>76</v>
      </c>
      <c r="G44" s="21">
        <v>67901.399999999994</v>
      </c>
      <c r="I44" s="23"/>
      <c r="K44" s="37"/>
    </row>
    <row r="45" spans="1:13" x14ac:dyDescent="0.25">
      <c r="A45" s="26" t="s">
        <v>44</v>
      </c>
      <c r="B45" s="74" t="s">
        <v>69</v>
      </c>
      <c r="C45" s="75"/>
      <c r="D45" s="75"/>
      <c r="E45" s="76"/>
      <c r="F45" s="14"/>
      <c r="G45" s="21"/>
      <c r="K45" s="24"/>
      <c r="L45" s="28"/>
      <c r="M45" s="27"/>
    </row>
    <row r="46" spans="1:13" x14ac:dyDescent="0.25">
      <c r="A46" s="6" t="s">
        <v>46</v>
      </c>
      <c r="B46" s="65" t="s">
        <v>39</v>
      </c>
      <c r="C46" s="65"/>
      <c r="D46" s="65"/>
      <c r="E46" s="65"/>
      <c r="F46" s="19" t="s">
        <v>62</v>
      </c>
      <c r="G46" s="21">
        <v>1513.18</v>
      </c>
      <c r="K46" s="24"/>
    </row>
    <row r="47" spans="1:13" x14ac:dyDescent="0.25">
      <c r="A47" s="60" t="s">
        <v>45</v>
      </c>
      <c r="B47" s="61"/>
      <c r="C47" s="61"/>
      <c r="D47" s="61"/>
      <c r="E47" s="62"/>
      <c r="F47" s="6"/>
      <c r="G47" s="21"/>
      <c r="K47" s="24"/>
    </row>
    <row r="48" spans="1:13" x14ac:dyDescent="0.25">
      <c r="A48" s="6" t="s">
        <v>47</v>
      </c>
      <c r="B48" s="65" t="s">
        <v>2</v>
      </c>
      <c r="C48" s="65"/>
      <c r="D48" s="65"/>
      <c r="E48" s="65"/>
      <c r="F48" s="38" t="s">
        <v>79</v>
      </c>
      <c r="G48" s="21">
        <f>D20</f>
        <v>1552.08</v>
      </c>
    </row>
    <row r="49" spans="1:7" x14ac:dyDescent="0.25">
      <c r="A49" s="6" t="s">
        <v>48</v>
      </c>
      <c r="B49" s="65" t="s">
        <v>3</v>
      </c>
      <c r="C49" s="65"/>
      <c r="D49" s="65"/>
      <c r="E49" s="65"/>
      <c r="F49" s="38" t="s">
        <v>87</v>
      </c>
      <c r="G49" s="21">
        <f>D21</f>
        <v>0</v>
      </c>
    </row>
    <row r="50" spans="1:7" x14ac:dyDescent="0.25">
      <c r="A50" s="6" t="s">
        <v>50</v>
      </c>
      <c r="B50" s="65" t="s">
        <v>49</v>
      </c>
      <c r="C50" s="65"/>
      <c r="D50" s="65"/>
      <c r="E50" s="65"/>
      <c r="F50" s="14" t="s">
        <v>64</v>
      </c>
      <c r="G50" s="21">
        <f>D23+18699.61</f>
        <v>30145.870000000003</v>
      </c>
    </row>
    <row r="51" spans="1:7" x14ac:dyDescent="0.25">
      <c r="A51" s="6" t="s">
        <v>51</v>
      </c>
      <c r="B51" s="65" t="s">
        <v>4</v>
      </c>
      <c r="C51" s="65"/>
      <c r="D51" s="65"/>
      <c r="E51" s="65"/>
      <c r="F51" s="38" t="s">
        <v>79</v>
      </c>
      <c r="G51" s="21">
        <f>D22</f>
        <v>1164.24</v>
      </c>
    </row>
    <row r="52" spans="1:7" x14ac:dyDescent="0.25">
      <c r="A52" s="6" t="s">
        <v>52</v>
      </c>
      <c r="B52" s="72" t="s">
        <v>15</v>
      </c>
      <c r="C52" s="72"/>
      <c r="D52" s="72"/>
      <c r="E52" s="72"/>
      <c r="F52" s="6"/>
      <c r="G52" s="13">
        <f>SUM(G33:G51)</f>
        <v>275340.49</v>
      </c>
    </row>
    <row r="53" spans="1:7" x14ac:dyDescent="0.25">
      <c r="A53" s="6" t="s">
        <v>66</v>
      </c>
      <c r="B53" s="60" t="s">
        <v>85</v>
      </c>
      <c r="C53" s="61"/>
      <c r="D53" s="61"/>
      <c r="E53" s="61"/>
      <c r="F53" s="62"/>
      <c r="G53" s="33">
        <f>G11+F18+F26+F27-G52</f>
        <v>273845.92000000016</v>
      </c>
    </row>
    <row r="55" spans="1:7" x14ac:dyDescent="0.25">
      <c r="A55" s="63" t="s">
        <v>53</v>
      </c>
      <c r="B55" s="63"/>
      <c r="C55" s="11"/>
      <c r="D55" s="11"/>
      <c r="E55" s="11"/>
    </row>
    <row r="56" spans="1:7" x14ac:dyDescent="0.25">
      <c r="A56" s="64" t="s">
        <v>86</v>
      </c>
      <c r="B56" s="64"/>
      <c r="C56" s="64"/>
      <c r="D56" s="64"/>
      <c r="E56" s="64"/>
      <c r="G56" s="25">
        <f>G24+G25</f>
        <v>394648.64000000013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63" t="s">
        <v>54</v>
      </c>
      <c r="B58" s="63"/>
      <c r="C58" s="11"/>
      <c r="D58" s="11"/>
      <c r="E58" s="11"/>
    </row>
    <row r="60" spans="1:7" x14ac:dyDescent="0.25">
      <c r="A60" s="14" t="s">
        <v>10</v>
      </c>
      <c r="B60" s="69" t="s">
        <v>57</v>
      </c>
      <c r="C60" s="70"/>
      <c r="D60" s="70"/>
      <c r="E60" s="71"/>
      <c r="F60" s="12" t="s">
        <v>55</v>
      </c>
      <c r="G60" s="6" t="s">
        <v>56</v>
      </c>
    </row>
    <row r="61" spans="1:7" x14ac:dyDescent="0.25">
      <c r="A61" s="14" t="s">
        <v>17</v>
      </c>
      <c r="B61" s="57" t="s">
        <v>58</v>
      </c>
      <c r="C61" s="58"/>
      <c r="D61" s="58"/>
      <c r="E61" s="59"/>
      <c r="F61" s="1"/>
      <c r="G61" s="1"/>
    </row>
    <row r="62" spans="1:7" x14ac:dyDescent="0.25">
      <c r="A62" s="14" t="s">
        <v>18</v>
      </c>
      <c r="B62" s="57" t="s">
        <v>59</v>
      </c>
      <c r="C62" s="58"/>
      <c r="D62" s="58"/>
      <c r="E62" s="59"/>
      <c r="F62" s="31">
        <v>2</v>
      </c>
      <c r="G62" s="30">
        <v>62214.66</v>
      </c>
    </row>
    <row r="63" spans="1:7" x14ac:dyDescent="0.25">
      <c r="A63" s="34"/>
      <c r="B63" s="35"/>
      <c r="C63" s="35"/>
      <c r="D63" s="35"/>
      <c r="E63" s="35"/>
      <c r="F63" s="36"/>
      <c r="G63" s="37"/>
    </row>
    <row r="64" spans="1:7" x14ac:dyDescent="0.25">
      <c r="A64" s="34"/>
      <c r="B64" s="35"/>
      <c r="C64" s="35"/>
      <c r="D64" s="35"/>
      <c r="E64" s="35"/>
      <c r="F64" s="36"/>
      <c r="G64" s="37"/>
    </row>
  </sheetData>
  <mergeCells count="51"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B33:E33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B42:E42"/>
    <mergeCell ref="B38:E38"/>
    <mergeCell ref="B40:E40"/>
    <mergeCell ref="B43:E43"/>
    <mergeCell ref="B39:E39"/>
    <mergeCell ref="B51:E51"/>
    <mergeCell ref="B46:E46"/>
    <mergeCell ref="F35:F38"/>
    <mergeCell ref="B60:E60"/>
    <mergeCell ref="B61:E61"/>
    <mergeCell ref="B52:E52"/>
    <mergeCell ref="B35:E35"/>
    <mergeCell ref="A47:E47"/>
    <mergeCell ref="B45:E45"/>
    <mergeCell ref="B49:E49"/>
    <mergeCell ref="B50:E50"/>
    <mergeCell ref="B48:E48"/>
    <mergeCell ref="B36:E36"/>
    <mergeCell ref="B37:E37"/>
    <mergeCell ref="B44:E44"/>
    <mergeCell ref="B41:E41"/>
    <mergeCell ref="B62:E62"/>
    <mergeCell ref="B53:F53"/>
    <mergeCell ref="A55:B55"/>
    <mergeCell ref="A56:E56"/>
    <mergeCell ref="A58:B58"/>
  </mergeCells>
  <pageMargins left="3.937007874015748E-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E7" sqref="E7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9" t="s">
        <v>88</v>
      </c>
    </row>
    <row r="2" spans="1:4" ht="75" customHeight="1" x14ac:dyDescent="0.25">
      <c r="A2" s="92" t="s">
        <v>89</v>
      </c>
      <c r="B2" s="93"/>
      <c r="C2" s="93"/>
      <c r="D2" s="93"/>
    </row>
    <row r="3" spans="1:4" ht="15.75" x14ac:dyDescent="0.25">
      <c r="A3" s="40" t="s">
        <v>10</v>
      </c>
      <c r="B3" s="40" t="s">
        <v>90</v>
      </c>
      <c r="C3" s="40" t="s">
        <v>91</v>
      </c>
      <c r="D3" s="41" t="s">
        <v>92</v>
      </c>
    </row>
    <row r="4" spans="1:4" ht="15.75" x14ac:dyDescent="0.25">
      <c r="A4" s="40">
        <v>1</v>
      </c>
      <c r="B4" s="42" t="s">
        <v>93</v>
      </c>
      <c r="C4" s="41"/>
      <c r="D4" s="43"/>
    </row>
    <row r="5" spans="1:4" ht="15.75" x14ac:dyDescent="0.25">
      <c r="A5" s="40"/>
      <c r="B5" s="44" t="s">
        <v>94</v>
      </c>
      <c r="C5" s="40"/>
      <c r="D5" s="43">
        <v>2417</v>
      </c>
    </row>
    <row r="6" spans="1:4" ht="29.25" x14ac:dyDescent="0.25">
      <c r="A6" s="40"/>
      <c r="B6" s="45" t="s">
        <v>95</v>
      </c>
      <c r="C6" s="40" t="s">
        <v>96</v>
      </c>
      <c r="D6" s="43"/>
    </row>
    <row r="7" spans="1:4" ht="15.75" x14ac:dyDescent="0.25">
      <c r="A7" s="40"/>
      <c r="B7" s="45" t="s">
        <v>97</v>
      </c>
      <c r="C7" s="40" t="s">
        <v>98</v>
      </c>
      <c r="D7" s="43"/>
    </row>
    <row r="8" spans="1:4" ht="15.75" x14ac:dyDescent="0.25">
      <c r="A8" s="40"/>
      <c r="B8" s="45"/>
      <c r="C8" s="40"/>
      <c r="D8" s="43"/>
    </row>
    <row r="9" spans="1:4" ht="15.75" x14ac:dyDescent="0.25">
      <c r="A9" s="40"/>
      <c r="B9" s="46" t="s">
        <v>99</v>
      </c>
      <c r="C9" s="40"/>
      <c r="D9" s="43">
        <v>2106</v>
      </c>
    </row>
    <row r="10" spans="1:4" ht="30.75" x14ac:dyDescent="0.25">
      <c r="A10" s="40"/>
      <c r="B10" s="44" t="s">
        <v>100</v>
      </c>
      <c r="C10" s="40" t="s">
        <v>101</v>
      </c>
      <c r="D10" s="43">
        <v>28379</v>
      </c>
    </row>
    <row r="11" spans="1:4" ht="15.75" x14ac:dyDescent="0.25">
      <c r="A11" s="40"/>
      <c r="B11" s="44" t="s">
        <v>102</v>
      </c>
      <c r="C11" s="40"/>
      <c r="D11" s="43">
        <v>1428</v>
      </c>
    </row>
    <row r="12" spans="1:4" ht="15.75" x14ac:dyDescent="0.25">
      <c r="A12" s="40"/>
      <c r="B12" s="44"/>
      <c r="C12" s="40"/>
      <c r="D12" s="43"/>
    </row>
    <row r="13" spans="1:4" ht="15.75" x14ac:dyDescent="0.25">
      <c r="A13" s="40">
        <v>2</v>
      </c>
      <c r="B13" s="42" t="s">
        <v>103</v>
      </c>
      <c r="C13" s="40"/>
      <c r="D13" s="43">
        <v>21352</v>
      </c>
    </row>
    <row r="14" spans="1:4" ht="15.75" x14ac:dyDescent="0.25">
      <c r="A14" s="40"/>
      <c r="B14" s="45" t="s">
        <v>104</v>
      </c>
      <c r="C14" s="40"/>
      <c r="D14" s="43"/>
    </row>
    <row r="15" spans="1:4" ht="15.75" x14ac:dyDescent="0.25">
      <c r="A15" s="40"/>
      <c r="B15" s="45" t="s">
        <v>105</v>
      </c>
      <c r="C15" s="40" t="s">
        <v>106</v>
      </c>
      <c r="D15" s="43"/>
    </row>
    <row r="16" spans="1:4" ht="15.75" x14ac:dyDescent="0.25">
      <c r="A16" s="40"/>
      <c r="B16" s="45" t="s">
        <v>107</v>
      </c>
      <c r="C16" s="40" t="s">
        <v>108</v>
      </c>
      <c r="D16" s="43"/>
    </row>
    <row r="17" spans="1:4" ht="15.75" x14ac:dyDescent="0.25">
      <c r="A17" s="40"/>
      <c r="B17" s="45" t="s">
        <v>109</v>
      </c>
      <c r="C17" s="40" t="s">
        <v>110</v>
      </c>
      <c r="D17" s="43"/>
    </row>
    <row r="18" spans="1:4" ht="15.75" x14ac:dyDescent="0.25">
      <c r="A18" s="40"/>
      <c r="B18" s="45"/>
      <c r="C18" s="40"/>
      <c r="D18" s="43"/>
    </row>
    <row r="19" spans="1:4" ht="15.75" x14ac:dyDescent="0.25">
      <c r="A19" s="40">
        <v>3</v>
      </c>
      <c r="B19" s="42" t="s">
        <v>111</v>
      </c>
      <c r="C19" s="40"/>
      <c r="D19" s="43"/>
    </row>
    <row r="20" spans="1:4" ht="15.75" x14ac:dyDescent="0.25">
      <c r="A20" s="40"/>
      <c r="B20" s="44" t="s">
        <v>112</v>
      </c>
      <c r="C20" s="40" t="s">
        <v>113</v>
      </c>
      <c r="D20" s="43">
        <v>3339</v>
      </c>
    </row>
    <row r="21" spans="1:4" ht="15.75" x14ac:dyDescent="0.25">
      <c r="A21" s="40"/>
      <c r="B21" s="44" t="s">
        <v>114</v>
      </c>
      <c r="C21" s="40" t="s">
        <v>115</v>
      </c>
      <c r="D21" s="43">
        <v>4939</v>
      </c>
    </row>
    <row r="22" spans="1:4" ht="15.75" x14ac:dyDescent="0.25">
      <c r="A22" s="40"/>
      <c r="B22" s="44"/>
      <c r="C22" s="40"/>
      <c r="D22" s="43"/>
    </row>
    <row r="23" spans="1:4" ht="15.75" x14ac:dyDescent="0.25">
      <c r="A23" s="40">
        <v>4</v>
      </c>
      <c r="B23" s="42" t="s">
        <v>116</v>
      </c>
      <c r="C23" s="40"/>
      <c r="D23" s="43">
        <v>656</v>
      </c>
    </row>
    <row r="24" spans="1:4" ht="15.75" x14ac:dyDescent="0.25">
      <c r="A24" s="41"/>
      <c r="B24" s="47" t="s">
        <v>9</v>
      </c>
      <c r="C24" s="40"/>
      <c r="D24" s="48">
        <f>SUM(D4:D23)</f>
        <v>64616</v>
      </c>
    </row>
    <row r="25" spans="1:4" ht="15.75" x14ac:dyDescent="0.25">
      <c r="A25" s="49"/>
      <c r="B25" s="49"/>
      <c r="C25" s="49"/>
    </row>
    <row r="26" spans="1:4" ht="15.75" x14ac:dyDescent="0.25">
      <c r="A26" s="49"/>
      <c r="B26" s="49"/>
      <c r="C26" s="49"/>
    </row>
    <row r="27" spans="1:4" ht="15.75" x14ac:dyDescent="0.25">
      <c r="A27" s="49"/>
      <c r="B27" s="49"/>
      <c r="C27" s="49"/>
    </row>
    <row r="28" spans="1:4" ht="15.75" x14ac:dyDescent="0.25">
      <c r="A28" s="49"/>
      <c r="B28" s="50"/>
      <c r="C28" s="51"/>
    </row>
    <row r="29" spans="1:4" ht="15.75" x14ac:dyDescent="0.25">
      <c r="A29" s="49"/>
      <c r="B29" s="49"/>
      <c r="C29" s="51"/>
      <c r="D29" s="52"/>
    </row>
    <row r="30" spans="1:4" x14ac:dyDescent="0.25">
      <c r="A30" s="53"/>
      <c r="B30" s="54"/>
      <c r="C30" s="55"/>
    </row>
    <row r="31" spans="1:4" x14ac:dyDescent="0.25">
      <c r="C31" s="56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2021-02-26T06:55:19Z</cp:lastPrinted>
  <dcterms:created xsi:type="dcterms:W3CDTF">2018-08-28T07:18:51Z</dcterms:created>
  <dcterms:modified xsi:type="dcterms:W3CDTF">2021-02-26T06:55:27Z</dcterms:modified>
</cp:coreProperties>
</file>