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F27" i="1" l="1"/>
  <c r="F26" i="1"/>
  <c r="F23" i="1"/>
  <c r="F22" i="1"/>
  <c r="F20" i="1"/>
  <c r="F19" i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<sst xmlns="http://schemas.openxmlformats.org/spreadsheetml/2006/main" count="161" uniqueCount="138">
  <si>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</si>
  <si>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</si>
  <si>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</si>
  <si>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</si>
  <si>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</si>
  <si>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</si>
  <si>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</si>
  <si>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</si>
  <si>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</si>
  <si>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</si>
  <si>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</si>
  <si>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</si>
  <si>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</si>
  <si>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</si>
  <si>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</si>
  <si>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</si>
  <si>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</si>
  <si>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</si>
  <si>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</si>
  <si>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</si>
  <si>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</si>
  <si>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</si>
  <si>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</si>
  <si>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</si>
  <si>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</si>
  <si>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</si>
  <si>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</si>
  <si>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</si>
  <si>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</si>
  <si>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</si>
  <si>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</si>
  <si>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</si>
  <si>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</si>
  <si>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</si>
  <si>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</si>
  <si>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</si>
  <si>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</si>
  <si>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</si>
  <si>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</si>
  <si>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</si>
  <si>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</si>
  <si>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</si>
  <si>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</si>
  <si>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</si>
  <si>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</si>
  <si>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</si>
  <si>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</si>
  <si>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</si>
  <si>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</si>
  <si>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</si>
  <si>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</si>
  <si>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</si>
  <si>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</si>
  <si>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</si>
  <si>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</si>
  <si>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</si>
  <si>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</si>
  <si>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</si>
  <si>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Директор ООО "УК"Восток"</t>
  </si>
  <si>
    <t>А.А.Кузнецов</t>
  </si>
  <si>
    <t>Принято уполномоченным от собственников</t>
  </si>
  <si>
    <t>кв.№</t>
  </si>
  <si>
    <t>(подпись)</t>
  </si>
  <si>
    <t>(Ф.И.О.)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</si>
  <si>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</si>
  <si>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</si>
  <si>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</si>
  <si>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</si>
  <si>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</si>
  <si>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</si>
  <si>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</si>
  <si>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</si>
  <si>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</si>
  <si>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</si>
  <si>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</si>
  <si>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</si>
  <si>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</si>
  <si>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</si>
  <si>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</si>
  <si>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</si>
  <si>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</si>
  <si>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</si>
  <si>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t>Арендаторы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</si>
  <si>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</si>
  <si>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Пархинская,1</t>
    </r>
  </si>
  <si>
    <t>Содержание и ремонт внутридомового газового оборудования (тариф,договор)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</si>
  <si>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</si>
  <si>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</si>
  <si>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</si>
  <si>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</si>
  <si>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</si>
  <si>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</si>
  <si>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</si>
  <si>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</si>
  <si>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</si>
  <si>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</si>
  <si>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</si>
  <si>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Пархинская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</si>
  <si>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</si>
  <si>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</si>
  <si>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</si>
  <si>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</si>
  <si>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</si>
  <si>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</si>
  <si>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 м.</t>
  </si>
  <si>
    <t>установка манометров</t>
  </si>
  <si>
    <t>1 шт.</t>
  </si>
  <si>
    <t>регулировка полотенцесушителей</t>
  </si>
  <si>
    <t>5 шт.</t>
  </si>
  <si>
    <t>Ремонт системы центрального отопления</t>
  </si>
  <si>
    <t>в том числе регулировка приборов отопления</t>
  </si>
  <si>
    <t>53 шт.</t>
  </si>
  <si>
    <t>ремонт подводки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</si>
  <si>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</si>
  <si>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</si>
  <si>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</si>
  <si>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</si>
  <si>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</si>
  <si>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</si>
  <si>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</si>
  <si>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45 м.</t>
  </si>
  <si>
    <t>Электромонтажные работы</t>
  </si>
  <si>
    <t>в том числе смена ламп</t>
  </si>
  <si>
    <t>смена электропроводки</t>
  </si>
  <si>
    <t>18 м.</t>
  </si>
  <si>
    <t>смена выключателей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</si>
  <si>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</si>
  <si>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</si>
  <si>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</si>
  <si>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Остекление рам</t>
  </si>
  <si>
    <t>2,1 м2</t>
  </si>
  <si>
    <t>Установка поручня</t>
  </si>
  <si>
    <t>6 м.</t>
  </si>
  <si>
    <t>Смена замков с проушинами</t>
  </si>
  <si>
    <t>Прочие работы</t>
  </si>
  <si>
    <t>Благоустройство</t>
  </si>
  <si>
    <t>Ремонт скамеек</t>
  </si>
  <si>
    <t>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</si>
</sst>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6" xfId="0" applyBorder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0" fontId="17" fillId="0" borderId="1" xfId="0" applyFont="1" applyBorder="1"/>
    <xf numFmtId="0" fontId="0" fillId="0" borderId="0" xfId="0" applyBorder="1"/>
    <xf numFmtId="0" fontId="16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164" fontId="19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workbookViewId="0">
      <pane xSplit="6" ySplit="14" topLeftCell="G33" activePane="bottomRight" state="frozen"/>
      <selection pane="topRight" activeCell="G1" sqref="G1"/>
      <selection pane="bottomLeft" activeCell="A14" sqref="A14"/>
      <selection pane="bottomRight" activeCell="K34" sqref="K34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6.7109375" customWidth="1"/>
    <col min="6" max="6" width="15.5703125" customWidth="1"/>
    <col min="7" max="7" width="13.85546875" customWidth="1"/>
    <col min="8" max="8" width="9" customWidth="1"/>
    <col min="9" max="10" width="9.42578125" customWidth="1"/>
    <col min="11" max="12" width="9.5703125" bestFit="1" customWidth="1"/>
    <col min="13" max="13" width="11.5703125" bestFit="1" customWidth="1"/>
  </cols>
  <sheetData>
    <row r="2" spans="1:7" x14ac:dyDescent="0.25">
      <c r="A2" s="64" t="s">
        <v>22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23</v>
      </c>
      <c r="B3" s="65"/>
      <c r="C3" s="65"/>
      <c r="D3" s="65"/>
      <c r="E3" s="65"/>
      <c r="F3" s="65"/>
      <c r="G3" s="65"/>
    </row>
    <row r="4" spans="1:7" ht="8.25" customHeight="1" x14ac:dyDescent="0.25"/>
    <row r="5" spans="1:7" x14ac:dyDescent="0.25">
      <c r="A5" s="64" t="s">
        <v>24</v>
      </c>
      <c r="B5" s="64"/>
      <c r="C5" s="64"/>
      <c r="D5" s="64"/>
      <c r="E5" s="64"/>
      <c r="F5" s="64"/>
      <c r="G5" s="64"/>
    </row>
    <row r="6" spans="1:7" ht="13.5" customHeight="1" x14ac:dyDescent="0.25">
      <c r="A6" s="89" t="s">
        <v>25</v>
      </c>
      <c r="B6" s="89"/>
      <c r="C6" s="89"/>
      <c r="D6" s="89"/>
      <c r="E6" s="89"/>
      <c r="F6" s="89"/>
      <c r="G6" s="89"/>
    </row>
    <row r="7" spans="1:7" ht="15" customHeight="1" x14ac:dyDescent="0.25">
      <c r="A7" s="90" t="s">
        <v>88</v>
      </c>
      <c r="B7" s="90"/>
      <c r="C7" s="90"/>
      <c r="D7" s="90"/>
      <c r="E7" s="90"/>
      <c r="F7" s="90"/>
      <c r="G7" s="90"/>
    </row>
    <row r="8" spans="1:7" ht="15.75" x14ac:dyDescent="0.25">
      <c r="A8" s="89" t="s">
        <v>84</v>
      </c>
      <c r="B8" s="89"/>
      <c r="C8" s="89"/>
      <c r="D8" s="89"/>
      <c r="E8" s="89"/>
      <c r="F8" s="89"/>
      <c r="G8" s="89"/>
    </row>
    <row r="9" spans="1:7" ht="9.75" customHeight="1" x14ac:dyDescent="0.25"/>
    <row r="10" spans="1:7" x14ac:dyDescent="0.25">
      <c r="A10" s="92" t="s">
        <v>27</v>
      </c>
      <c r="B10" s="92"/>
      <c r="C10" s="92"/>
      <c r="D10" s="92"/>
      <c r="E10" s="92"/>
    </row>
    <row r="11" spans="1:7" x14ac:dyDescent="0.25">
      <c r="A11" s="92" t="s">
        <v>28</v>
      </c>
      <c r="B11" s="92"/>
      <c r="C11" s="92"/>
      <c r="D11" s="92"/>
      <c r="E11" s="92"/>
      <c r="G11" s="38">
        <v>-1002499.93</v>
      </c>
    </row>
    <row r="12" spans="1:7" ht="11.25" customHeight="1" x14ac:dyDescent="0.25"/>
    <row r="13" spans="1:7" x14ac:dyDescent="0.25">
      <c r="A13" s="91" t="s">
        <v>26</v>
      </c>
      <c r="B13" s="91"/>
      <c r="C13" s="91"/>
      <c r="D13" s="91"/>
      <c r="E13" s="91"/>
    </row>
    <row r="15" spans="1:7" ht="36" x14ac:dyDescent="0.25">
      <c r="A15" s="69" t="s">
        <v>0</v>
      </c>
      <c r="B15" s="69"/>
      <c r="C15" s="17" t="s">
        <v>89</v>
      </c>
      <c r="D15" s="2" t="s">
        <v>91</v>
      </c>
      <c r="E15" s="5" t="s">
        <v>15</v>
      </c>
      <c r="F15" s="2" t="s">
        <v>92</v>
      </c>
      <c r="G15" s="20" t="s">
        <v>90</v>
      </c>
    </row>
    <row r="16" spans="1:7" x14ac:dyDescent="0.25">
      <c r="A16" s="69"/>
      <c r="B16" s="69"/>
      <c r="C16" s="18" t="s">
        <v>14</v>
      </c>
      <c r="D16" s="10" t="s">
        <v>14</v>
      </c>
      <c r="E16" s="10" t="s">
        <v>14</v>
      </c>
      <c r="F16" s="10" t="s">
        <v>14</v>
      </c>
      <c r="G16" s="18" t="s">
        <v>14</v>
      </c>
    </row>
    <row r="17" spans="1:10" x14ac:dyDescent="0.25">
      <c r="A17" s="72">
        <v>1</v>
      </c>
      <c r="B17" s="72"/>
      <c r="C17" s="18">
        <v>2</v>
      </c>
      <c r="D17" s="10">
        <v>3</v>
      </c>
      <c r="E17" s="10" t="s">
        <v>13</v>
      </c>
      <c r="F17" s="10">
        <v>5</v>
      </c>
      <c r="G17" s="18" t="s">
        <v>64</v>
      </c>
    </row>
    <row r="18" spans="1:10" ht="53.25" customHeight="1" x14ac:dyDescent="0.25">
      <c r="A18" s="73" t="s">
        <v>71</v>
      </c>
      <c r="B18" s="73"/>
      <c r="C18" s="19">
        <f>C19+C20+C21+C22+C23</f>
        <v>434592.43</v>
      </c>
      <c r="D18" s="15">
        <f>D19+D20+D21+D22+D23</f>
        <v>1252246.3799999999</v>
      </c>
      <c r="E18" s="15">
        <f>E19+E20+E21+E22+E23</f>
        <v>1686838.81</v>
      </c>
      <c r="F18" s="15">
        <f>F19+F20+F21+F22+F23</f>
        <v>1252758.7699999996</v>
      </c>
      <c r="G18" s="19">
        <f>G19+G20+G21+G22+G23</f>
        <v>434080.04000000015</v>
      </c>
      <c r="H18" s="26"/>
    </row>
    <row r="19" spans="1:10" ht="11.25" customHeight="1" x14ac:dyDescent="0.25">
      <c r="A19" s="66" t="s">
        <v>1</v>
      </c>
      <c r="B19" s="66"/>
      <c r="C19" s="19">
        <v>377073.89</v>
      </c>
      <c r="D19" s="15">
        <f>884351.52+179598.84</f>
        <v>1063950.3600000001</v>
      </c>
      <c r="E19" s="15">
        <f>C19+D19</f>
        <v>1441024.25</v>
      </c>
      <c r="F19" s="15">
        <f>884731.95+179415.66+2796.97+369.7</f>
        <v>1067314.2799999998</v>
      </c>
      <c r="G19" s="19">
        <f>E19-F19</f>
        <v>373709.9700000002</v>
      </c>
      <c r="H19" s="26"/>
    </row>
    <row r="20" spans="1:10" ht="12" customHeight="1" x14ac:dyDescent="0.25">
      <c r="A20" s="66" t="s">
        <v>2</v>
      </c>
      <c r="B20" s="66"/>
      <c r="C20" s="19">
        <v>2404.0700000000002</v>
      </c>
      <c r="D20" s="15">
        <v>7993.08</v>
      </c>
      <c r="E20" s="15">
        <f t="shared" ref="E20:E27" si="0">C20+D20</f>
        <v>10397.15</v>
      </c>
      <c r="F20" s="15">
        <f>7797.32+61.35</f>
        <v>7858.67</v>
      </c>
      <c r="G20" s="19">
        <f t="shared" ref="G20:G23" si="1">E20-F20</f>
        <v>2538.4799999999996</v>
      </c>
      <c r="H20" s="29"/>
      <c r="I20" s="29"/>
      <c r="J20" s="29"/>
    </row>
    <row r="21" spans="1:10" ht="12" customHeight="1" x14ac:dyDescent="0.25">
      <c r="A21" s="66" t="s">
        <v>3</v>
      </c>
      <c r="B21" s="66"/>
      <c r="C21" s="19">
        <v>10235.219999999999</v>
      </c>
      <c r="D21" s="15">
        <v>38317.14</v>
      </c>
      <c r="E21" s="15">
        <f t="shared" si="0"/>
        <v>48552.36</v>
      </c>
      <c r="F21" s="15">
        <v>37058.379999999997</v>
      </c>
      <c r="G21" s="19">
        <f t="shared" si="1"/>
        <v>11493.980000000003</v>
      </c>
    </row>
    <row r="22" spans="1:10" ht="10.5" customHeight="1" x14ac:dyDescent="0.25">
      <c r="A22" s="66" t="s">
        <v>4</v>
      </c>
      <c r="B22" s="66"/>
      <c r="C22" s="19">
        <v>3602.07</v>
      </c>
      <c r="D22" s="15">
        <v>11989.68</v>
      </c>
      <c r="E22" s="15">
        <f t="shared" si="0"/>
        <v>15591.75</v>
      </c>
      <c r="F22" s="15">
        <f>11633.94+120.71</f>
        <v>11754.65</v>
      </c>
      <c r="G22" s="19">
        <f t="shared" si="1"/>
        <v>3837.1000000000004</v>
      </c>
    </row>
    <row r="23" spans="1:10" ht="12" customHeight="1" x14ac:dyDescent="0.25">
      <c r="A23" s="66" t="s">
        <v>5</v>
      </c>
      <c r="B23" s="66"/>
      <c r="C23" s="19">
        <v>41277.18</v>
      </c>
      <c r="D23" s="15">
        <v>129996.12</v>
      </c>
      <c r="E23" s="15">
        <f t="shared" si="0"/>
        <v>171273.3</v>
      </c>
      <c r="F23" s="15">
        <f>126064.43+2708.36</f>
        <v>128772.79</v>
      </c>
      <c r="G23" s="19">
        <f t="shared" si="1"/>
        <v>42500.509999999995</v>
      </c>
    </row>
    <row r="24" spans="1:10" ht="11.25" customHeight="1" x14ac:dyDescent="0.25">
      <c r="A24" s="75" t="s">
        <v>6</v>
      </c>
      <c r="B24" s="75"/>
      <c r="C24" s="19">
        <v>82942.06</v>
      </c>
      <c r="D24" s="15">
        <v>0</v>
      </c>
      <c r="E24" s="15">
        <f t="shared" si="0"/>
        <v>82942.06</v>
      </c>
      <c r="F24" s="15">
        <v>27298.29</v>
      </c>
      <c r="G24" s="19">
        <f>E24-F24</f>
        <v>55643.77</v>
      </c>
    </row>
    <row r="25" spans="1:10" ht="12.75" customHeight="1" x14ac:dyDescent="0.25">
      <c r="A25" s="75" t="s">
        <v>7</v>
      </c>
      <c r="B25" s="75"/>
      <c r="C25" s="19">
        <v>16423.43</v>
      </c>
      <c r="D25" s="15">
        <v>0</v>
      </c>
      <c r="E25" s="15">
        <f t="shared" si="0"/>
        <v>16423.43</v>
      </c>
      <c r="F25" s="15">
        <v>13111.12</v>
      </c>
      <c r="G25" s="19">
        <f t="shared" ref="G25:G27" si="2">E25-F25</f>
        <v>3312.3099999999995</v>
      </c>
    </row>
    <row r="26" spans="1:10" ht="12.75" customHeight="1" x14ac:dyDescent="0.25">
      <c r="A26" s="75" t="s">
        <v>8</v>
      </c>
      <c r="B26" s="75"/>
      <c r="C26" s="19">
        <v>0</v>
      </c>
      <c r="D26" s="15">
        <v>5116.08</v>
      </c>
      <c r="E26" s="15">
        <f t="shared" si="0"/>
        <v>5116.08</v>
      </c>
      <c r="F26" s="15">
        <f>D26</f>
        <v>5116.08</v>
      </c>
      <c r="G26" s="19">
        <f t="shared" si="2"/>
        <v>0</v>
      </c>
    </row>
    <row r="27" spans="1:10" ht="11.25" customHeight="1" x14ac:dyDescent="0.25">
      <c r="A27" s="75" t="s">
        <v>82</v>
      </c>
      <c r="B27" s="75"/>
      <c r="C27" s="19">
        <v>9579.16</v>
      </c>
      <c r="D27" s="15">
        <v>57900.6</v>
      </c>
      <c r="E27" s="15">
        <f t="shared" si="0"/>
        <v>67479.759999999995</v>
      </c>
      <c r="F27" s="15">
        <f>53716.5+4004.84+6204.42-630.1</f>
        <v>63295.659999999996</v>
      </c>
      <c r="G27" s="19">
        <f t="shared" si="2"/>
        <v>4184.0999999999985</v>
      </c>
    </row>
    <row r="28" spans="1:10" x14ac:dyDescent="0.25">
      <c r="A28" s="67" t="s">
        <v>9</v>
      </c>
      <c r="B28" s="67"/>
      <c r="C28" s="19">
        <f>C18++C24+C25+C26+C27</f>
        <v>543537.08000000007</v>
      </c>
      <c r="D28" s="15">
        <f>D18+D24+D25+D26+D27</f>
        <v>1315263.06</v>
      </c>
      <c r="E28" s="15">
        <f>E18+E24+E25+E26+E27</f>
        <v>1858800.1400000001</v>
      </c>
      <c r="F28" s="15">
        <f>F18+F24+F25+F26+F27</f>
        <v>1361579.9199999997</v>
      </c>
      <c r="G28" s="19">
        <f>G18+G24+G25+G26+G27</f>
        <v>497220.22000000015</v>
      </c>
    </row>
    <row r="29" spans="1:10" ht="9" customHeight="1" x14ac:dyDescent="0.25"/>
    <row r="30" spans="1:10" x14ac:dyDescent="0.25">
      <c r="A30" s="8" t="s">
        <v>21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4" t="s">
        <v>10</v>
      </c>
      <c r="B32" s="68" t="s">
        <v>11</v>
      </c>
      <c r="C32" s="68"/>
      <c r="D32" s="68"/>
      <c r="E32" s="68"/>
      <c r="F32" s="3" t="s">
        <v>12</v>
      </c>
      <c r="G32" s="4" t="s">
        <v>16</v>
      </c>
    </row>
    <row r="33" spans="1:13" x14ac:dyDescent="0.25">
      <c r="A33" s="6" t="s">
        <v>17</v>
      </c>
      <c r="B33" s="70" t="s">
        <v>30</v>
      </c>
      <c r="C33" s="70"/>
      <c r="D33" s="70"/>
      <c r="E33" s="70"/>
      <c r="F33" s="16" t="s">
        <v>67</v>
      </c>
      <c r="G33" s="23">
        <v>48895.32</v>
      </c>
    </row>
    <row r="34" spans="1:13" ht="34.5" x14ac:dyDescent="0.25">
      <c r="A34" s="30" t="s">
        <v>18</v>
      </c>
      <c r="B34" s="71" t="s">
        <v>31</v>
      </c>
      <c r="C34" s="71"/>
      <c r="D34" s="71"/>
      <c r="E34" s="71"/>
      <c r="F34" s="2" t="s">
        <v>74</v>
      </c>
      <c r="G34" s="23">
        <v>32910.36</v>
      </c>
    </row>
    <row r="35" spans="1:13" ht="29.25" customHeight="1" x14ac:dyDescent="0.25">
      <c r="A35" s="7" t="s">
        <v>19</v>
      </c>
      <c r="B35" s="74" t="s">
        <v>32</v>
      </c>
      <c r="C35" s="74"/>
      <c r="D35" s="74"/>
      <c r="E35" s="74"/>
      <c r="F35" s="61" t="s">
        <v>73</v>
      </c>
      <c r="G35" s="23">
        <v>109600</v>
      </c>
    </row>
    <row r="36" spans="1:13" ht="16.5" customHeight="1" x14ac:dyDescent="0.25">
      <c r="A36" s="7" t="s">
        <v>80</v>
      </c>
      <c r="B36" s="79" t="s">
        <v>81</v>
      </c>
      <c r="C36" s="80"/>
      <c r="D36" s="80"/>
      <c r="E36" s="81"/>
      <c r="F36" s="62"/>
      <c r="G36" s="23">
        <v>21158.400000000001</v>
      </c>
    </row>
    <row r="37" spans="1:13" ht="15" customHeight="1" x14ac:dyDescent="0.25">
      <c r="A37" s="6" t="s">
        <v>20</v>
      </c>
      <c r="B37" s="70" t="s">
        <v>33</v>
      </c>
      <c r="C37" s="70"/>
      <c r="D37" s="70"/>
      <c r="E37" s="70"/>
      <c r="F37" s="62"/>
      <c r="G37" s="23">
        <v>55007.88</v>
      </c>
      <c r="K37" s="32"/>
    </row>
    <row r="38" spans="1:13" ht="14.25" customHeight="1" x14ac:dyDescent="0.25">
      <c r="A38" s="28" t="s">
        <v>75</v>
      </c>
      <c r="B38" s="83" t="s">
        <v>72</v>
      </c>
      <c r="C38" s="83"/>
      <c r="D38" s="83"/>
      <c r="E38" s="83"/>
      <c r="F38" s="62"/>
      <c r="G38" s="23"/>
    </row>
    <row r="39" spans="1:13" ht="12.75" customHeight="1" x14ac:dyDescent="0.25">
      <c r="A39" s="31" t="s">
        <v>76</v>
      </c>
      <c r="B39" s="84" t="s">
        <v>83</v>
      </c>
      <c r="C39" s="84"/>
      <c r="D39" s="84"/>
      <c r="E39" s="84"/>
      <c r="F39" s="62"/>
      <c r="G39" s="23">
        <v>2820.96</v>
      </c>
    </row>
    <row r="40" spans="1:13" ht="12.75" customHeight="1" x14ac:dyDescent="0.25">
      <c r="A40" s="31" t="s">
        <v>29</v>
      </c>
      <c r="B40" s="70" t="s">
        <v>86</v>
      </c>
      <c r="C40" s="70"/>
      <c r="D40" s="70"/>
      <c r="E40" s="70"/>
      <c r="F40" s="63"/>
      <c r="G40" s="23">
        <v>6582</v>
      </c>
    </row>
    <row r="41" spans="1:13" ht="16.5" customHeight="1" x14ac:dyDescent="0.25">
      <c r="A41" s="6" t="s">
        <v>34</v>
      </c>
      <c r="B41" s="85" t="s">
        <v>85</v>
      </c>
      <c r="C41" s="85"/>
      <c r="D41" s="85"/>
      <c r="E41" s="85"/>
      <c r="F41" s="22" t="s">
        <v>65</v>
      </c>
      <c r="G41" s="23">
        <v>9402.9599999999991</v>
      </c>
      <c r="K41" s="25"/>
    </row>
    <row r="42" spans="1:13" ht="15.75" customHeight="1" x14ac:dyDescent="0.25">
      <c r="A42" s="33" t="s">
        <v>38</v>
      </c>
      <c r="B42" s="76" t="s">
        <v>77</v>
      </c>
      <c r="C42" s="77"/>
      <c r="D42" s="77"/>
      <c r="E42" s="78"/>
      <c r="F42" s="22"/>
      <c r="G42" s="23">
        <v>11755.44</v>
      </c>
      <c r="K42" s="25"/>
      <c r="M42" s="26"/>
    </row>
    <row r="43" spans="1:13" ht="15.75" customHeight="1" x14ac:dyDescent="0.25">
      <c r="A43" s="33" t="s">
        <v>39</v>
      </c>
      <c r="B43" s="76" t="s">
        <v>69</v>
      </c>
      <c r="C43" s="77"/>
      <c r="D43" s="77"/>
      <c r="E43" s="78"/>
      <c r="F43" s="22"/>
      <c r="G43" s="23">
        <v>167843.4</v>
      </c>
      <c r="K43" s="25"/>
      <c r="L43" s="25"/>
    </row>
    <row r="44" spans="1:13" x14ac:dyDescent="0.25">
      <c r="A44" s="6" t="s">
        <v>40</v>
      </c>
      <c r="B44" s="70" t="s">
        <v>35</v>
      </c>
      <c r="C44" s="70"/>
      <c r="D44" s="70"/>
      <c r="E44" s="70"/>
      <c r="F44" s="16" t="s">
        <v>79</v>
      </c>
      <c r="G44" s="23">
        <v>103432.56</v>
      </c>
    </row>
    <row r="45" spans="1:13" x14ac:dyDescent="0.25">
      <c r="A45" s="6" t="s">
        <v>41</v>
      </c>
      <c r="B45" s="70" t="s">
        <v>36</v>
      </c>
      <c r="C45" s="70"/>
      <c r="D45" s="70"/>
      <c r="E45" s="70"/>
      <c r="F45" s="16" t="s">
        <v>79</v>
      </c>
      <c r="G45" s="23">
        <v>141044.4</v>
      </c>
      <c r="I45" s="25"/>
      <c r="K45" s="34"/>
    </row>
    <row r="46" spans="1:13" x14ac:dyDescent="0.25">
      <c r="A46" s="33" t="s">
        <v>42</v>
      </c>
      <c r="B46" s="76" t="s">
        <v>78</v>
      </c>
      <c r="C46" s="77"/>
      <c r="D46" s="77"/>
      <c r="E46" s="78"/>
      <c r="F46" s="16" t="s">
        <v>79</v>
      </c>
      <c r="G46" s="23">
        <v>79925.16</v>
      </c>
      <c r="K46" s="34"/>
      <c r="L46" s="35"/>
      <c r="M46" s="29"/>
    </row>
    <row r="47" spans="1:13" x14ac:dyDescent="0.25">
      <c r="A47" s="6" t="s">
        <v>44</v>
      </c>
      <c r="B47" s="70" t="s">
        <v>37</v>
      </c>
      <c r="C47" s="70"/>
      <c r="D47" s="70"/>
      <c r="E47" s="70"/>
      <c r="F47" s="21" t="s">
        <v>66</v>
      </c>
      <c r="G47" s="23">
        <v>12161.18</v>
      </c>
    </row>
    <row r="48" spans="1:13" x14ac:dyDescent="0.25">
      <c r="A48" s="86" t="s">
        <v>43</v>
      </c>
      <c r="B48" s="87"/>
      <c r="C48" s="87"/>
      <c r="D48" s="87"/>
      <c r="E48" s="88"/>
      <c r="F48" s="6"/>
      <c r="G48" s="23"/>
    </row>
    <row r="49" spans="1:7" ht="12" customHeight="1" x14ac:dyDescent="0.25">
      <c r="A49" s="21" t="s">
        <v>45</v>
      </c>
      <c r="B49" s="82" t="s">
        <v>2</v>
      </c>
      <c r="C49" s="82"/>
      <c r="D49" s="82"/>
      <c r="E49" s="82"/>
      <c r="F49" s="40" t="s">
        <v>87</v>
      </c>
      <c r="G49" s="15">
        <f>D20</f>
        <v>7993.08</v>
      </c>
    </row>
    <row r="50" spans="1:7" ht="12" customHeight="1" x14ac:dyDescent="0.25">
      <c r="A50" s="21" t="s">
        <v>46</v>
      </c>
      <c r="B50" s="82" t="s">
        <v>3</v>
      </c>
      <c r="C50" s="82"/>
      <c r="D50" s="82"/>
      <c r="E50" s="82"/>
      <c r="F50" s="40" t="s">
        <v>95</v>
      </c>
      <c r="G50" s="15">
        <f>D21</f>
        <v>38317.14</v>
      </c>
    </row>
    <row r="51" spans="1:7" ht="12" customHeight="1" x14ac:dyDescent="0.25">
      <c r="A51" s="21" t="s">
        <v>48</v>
      </c>
      <c r="B51" s="82" t="s">
        <v>47</v>
      </c>
      <c r="C51" s="82"/>
      <c r="D51" s="82"/>
      <c r="E51" s="82"/>
      <c r="F51" s="16" t="s">
        <v>68</v>
      </c>
      <c r="G51" s="15">
        <f>D23</f>
        <v>129996.12</v>
      </c>
    </row>
    <row r="52" spans="1:7" ht="12" customHeight="1" x14ac:dyDescent="0.25">
      <c r="A52" s="21" t="s">
        <v>49</v>
      </c>
      <c r="B52" s="82" t="s">
        <v>4</v>
      </c>
      <c r="C52" s="82"/>
      <c r="D52" s="82"/>
      <c r="E52" s="82"/>
      <c r="F52" s="40" t="s">
        <v>87</v>
      </c>
      <c r="G52" s="15">
        <f>D22</f>
        <v>11989.68</v>
      </c>
    </row>
    <row r="53" spans="1:7" ht="14.25" customHeight="1" x14ac:dyDescent="0.25">
      <c r="A53" s="6" t="s">
        <v>50</v>
      </c>
      <c r="B53" s="95" t="s">
        <v>15</v>
      </c>
      <c r="C53" s="95"/>
      <c r="D53" s="95"/>
      <c r="E53" s="95"/>
      <c r="F53" s="6"/>
      <c r="G53" s="15">
        <f>SUM(G33:G52)</f>
        <v>990836.04000000015</v>
      </c>
    </row>
    <row r="54" spans="1:7" x14ac:dyDescent="0.25">
      <c r="A54" s="6" t="s">
        <v>70</v>
      </c>
      <c r="B54" s="86" t="s">
        <v>93</v>
      </c>
      <c r="C54" s="87"/>
      <c r="D54" s="87"/>
      <c r="E54" s="87"/>
      <c r="F54" s="88"/>
      <c r="G54" s="39">
        <f>G11+F18+F26+F27-G53</f>
        <v>-672165.46000000066</v>
      </c>
    </row>
    <row r="55" spans="1:7" ht="11.25" customHeight="1" x14ac:dyDescent="0.25"/>
    <row r="56" spans="1:7" x14ac:dyDescent="0.25">
      <c r="A56" s="93" t="s">
        <v>51</v>
      </c>
      <c r="B56" s="93"/>
      <c r="C56" s="11"/>
      <c r="D56" s="11"/>
      <c r="E56" s="11"/>
    </row>
    <row r="57" spans="1:7" x14ac:dyDescent="0.25">
      <c r="A57" s="94" t="s">
        <v>94</v>
      </c>
      <c r="B57" s="94"/>
      <c r="C57" s="94"/>
      <c r="D57" s="94"/>
      <c r="E57" s="94"/>
      <c r="G57" s="27">
        <f>G24+G25</f>
        <v>58956.079999999994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3" t="s">
        <v>52</v>
      </c>
      <c r="B59" s="93"/>
      <c r="C59" s="11"/>
      <c r="D59" s="11"/>
      <c r="E59" s="11"/>
    </row>
    <row r="60" spans="1:7" ht="9" customHeight="1" x14ac:dyDescent="0.25"/>
    <row r="61" spans="1:7" x14ac:dyDescent="0.25">
      <c r="A61" s="16" t="s">
        <v>10</v>
      </c>
      <c r="B61" s="96" t="s">
        <v>55</v>
      </c>
      <c r="C61" s="97"/>
      <c r="D61" s="97"/>
      <c r="E61" s="98"/>
      <c r="F61" s="14" t="s">
        <v>53</v>
      </c>
      <c r="G61" s="6" t="s">
        <v>54</v>
      </c>
    </row>
    <row r="62" spans="1:7" ht="12" customHeight="1" x14ac:dyDescent="0.25">
      <c r="A62" s="16" t="s">
        <v>17</v>
      </c>
      <c r="B62" s="99" t="s">
        <v>56</v>
      </c>
      <c r="C62" s="100"/>
      <c r="D62" s="100"/>
      <c r="E62" s="101"/>
      <c r="F62" s="1"/>
      <c r="G62" s="1"/>
    </row>
    <row r="63" spans="1:7" ht="12" customHeight="1" x14ac:dyDescent="0.25">
      <c r="A63" s="16" t="s">
        <v>18</v>
      </c>
      <c r="B63" s="99" t="s">
        <v>57</v>
      </c>
      <c r="C63" s="100"/>
      <c r="D63" s="100"/>
      <c r="E63" s="101"/>
      <c r="F63" s="36">
        <v>5</v>
      </c>
      <c r="G63" s="37">
        <v>117146.57</v>
      </c>
    </row>
    <row r="66" spans="1:7" ht="15.75" x14ac:dyDescent="0.25">
      <c r="A66" s="12"/>
      <c r="B66" s="89" t="s">
        <v>58</v>
      </c>
      <c r="C66" s="89"/>
      <c r="D66" s="12"/>
      <c r="E66" s="12"/>
      <c r="F66" s="89" t="s">
        <v>59</v>
      </c>
      <c r="G66" s="89"/>
    </row>
    <row r="72" spans="1:7" x14ac:dyDescent="0.25">
      <c r="B72" s="94" t="s">
        <v>60</v>
      </c>
      <c r="C72" s="94"/>
      <c r="D72" s="94"/>
      <c r="F72" s="13"/>
      <c r="G72" s="13"/>
    </row>
    <row r="73" spans="1:7" x14ac:dyDescent="0.25">
      <c r="B73" s="13" t="s">
        <v>61</v>
      </c>
      <c r="C73" s="13"/>
      <c r="F73" s="11" t="s">
        <v>62</v>
      </c>
      <c r="G73" s="11" t="s">
        <v>63</v>
      </c>
    </row>
  </sheetData>
  <mergeCells count="55">
    <mergeCell ref="B72:D72"/>
    <mergeCell ref="B66:C66"/>
    <mergeCell ref="F66:G66"/>
    <mergeCell ref="B61:E61"/>
    <mergeCell ref="B62:E62"/>
    <mergeCell ref="B63:E63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F3" sqref="F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1" t="s">
        <v>96</v>
      </c>
    </row>
    <row r="2" spans="1:4" ht="84.75" customHeight="1" x14ac:dyDescent="0.25">
      <c r="A2" s="102" t="s">
        <v>97</v>
      </c>
      <c r="B2" s="103"/>
      <c r="C2" s="103"/>
      <c r="D2" s="103"/>
    </row>
    <row r="3" spans="1:4" ht="26.45" customHeight="1" x14ac:dyDescent="0.25">
      <c r="A3" s="42" t="s">
        <v>10</v>
      </c>
      <c r="B3" s="42" t="s">
        <v>98</v>
      </c>
      <c r="C3" s="42" t="s">
        <v>99</v>
      </c>
      <c r="D3" s="43" t="s">
        <v>100</v>
      </c>
    </row>
    <row r="4" spans="1:4" ht="15.75" x14ac:dyDescent="0.25">
      <c r="A4" s="42">
        <v>1</v>
      </c>
      <c r="B4" s="44" t="s">
        <v>101</v>
      </c>
      <c r="C4" s="43"/>
      <c r="D4" s="45"/>
    </row>
    <row r="5" spans="1:4" ht="15.75" x14ac:dyDescent="0.25">
      <c r="A5" s="42"/>
      <c r="B5" s="46" t="s">
        <v>102</v>
      </c>
      <c r="C5" s="42"/>
      <c r="D5" s="45">
        <v>4218</v>
      </c>
    </row>
    <row r="6" spans="1:4" ht="29.25" x14ac:dyDescent="0.25">
      <c r="A6" s="42"/>
      <c r="B6" s="47" t="s">
        <v>103</v>
      </c>
      <c r="C6" s="42" t="s">
        <v>104</v>
      </c>
      <c r="D6" s="45"/>
    </row>
    <row r="7" spans="1:4" ht="15.75" x14ac:dyDescent="0.25">
      <c r="A7" s="42"/>
      <c r="B7" s="47" t="s">
        <v>105</v>
      </c>
      <c r="C7" s="42" t="s">
        <v>106</v>
      </c>
      <c r="D7" s="45"/>
    </row>
    <row r="8" spans="1:4" ht="15.75" x14ac:dyDescent="0.25">
      <c r="A8" s="42"/>
      <c r="B8" s="47" t="s">
        <v>107</v>
      </c>
      <c r="C8" s="42" t="s">
        <v>108</v>
      </c>
      <c r="D8" s="45"/>
    </row>
    <row r="9" spans="1:4" ht="15.75" x14ac:dyDescent="0.25">
      <c r="A9" s="42"/>
      <c r="B9" s="47"/>
      <c r="C9" s="42"/>
      <c r="D9" s="45"/>
    </row>
    <row r="10" spans="1:4" ht="30.75" x14ac:dyDescent="0.25">
      <c r="A10" s="42"/>
      <c r="B10" s="46" t="s">
        <v>109</v>
      </c>
      <c r="C10" s="42"/>
      <c r="D10" s="45">
        <v>4447</v>
      </c>
    </row>
    <row r="11" spans="1:4" ht="29.25" x14ac:dyDescent="0.25">
      <c r="A11" s="42"/>
      <c r="B11" s="48" t="s">
        <v>110</v>
      </c>
      <c r="C11" s="42" t="s">
        <v>111</v>
      </c>
      <c r="D11" s="45"/>
    </row>
    <row r="12" spans="1:4" ht="15.75" x14ac:dyDescent="0.25">
      <c r="A12" s="42"/>
      <c r="B12" s="48" t="s">
        <v>112</v>
      </c>
      <c r="C12" s="42" t="s">
        <v>106</v>
      </c>
      <c r="D12" s="45"/>
    </row>
    <row r="13" spans="1:4" ht="15.75" x14ac:dyDescent="0.25">
      <c r="A13" s="42"/>
      <c r="B13" s="47"/>
      <c r="C13" s="42"/>
      <c r="D13" s="45"/>
    </row>
    <row r="14" spans="1:4" ht="15.75" x14ac:dyDescent="0.25">
      <c r="A14" s="42"/>
      <c r="B14" s="49" t="s">
        <v>113</v>
      </c>
      <c r="C14" s="42"/>
      <c r="D14" s="45">
        <v>2352</v>
      </c>
    </row>
    <row r="15" spans="1:4" ht="17.25" customHeight="1" x14ac:dyDescent="0.25">
      <c r="A15" s="42"/>
      <c r="B15" s="46" t="s">
        <v>114</v>
      </c>
      <c r="C15" s="42" t="s">
        <v>115</v>
      </c>
      <c r="D15" s="45">
        <v>68299</v>
      </c>
    </row>
    <row r="16" spans="1:4" ht="15.75" x14ac:dyDescent="0.25">
      <c r="A16" s="42"/>
      <c r="B16" s="46" t="s">
        <v>116</v>
      </c>
      <c r="C16" s="42"/>
      <c r="D16" s="45">
        <v>3201</v>
      </c>
    </row>
    <row r="17" spans="1:4" ht="15.75" x14ac:dyDescent="0.25">
      <c r="A17" s="42"/>
      <c r="B17" s="46"/>
      <c r="C17" s="42"/>
      <c r="D17" s="45"/>
    </row>
    <row r="18" spans="1:4" ht="15.75" x14ac:dyDescent="0.25">
      <c r="A18" s="42"/>
      <c r="B18" s="46" t="s">
        <v>117</v>
      </c>
      <c r="C18" s="42"/>
      <c r="D18" s="45">
        <v>10822</v>
      </c>
    </row>
    <row r="19" spans="1:4" ht="29.25" x14ac:dyDescent="0.25">
      <c r="A19" s="42"/>
      <c r="B19" s="47" t="s">
        <v>118</v>
      </c>
      <c r="C19" s="42" t="s">
        <v>104</v>
      </c>
      <c r="D19" s="45"/>
    </row>
    <row r="20" spans="1:4" ht="15.75" x14ac:dyDescent="0.25">
      <c r="A20" s="42"/>
      <c r="B20" s="47" t="s">
        <v>119</v>
      </c>
      <c r="C20" s="42" t="s">
        <v>120</v>
      </c>
      <c r="D20" s="45"/>
    </row>
    <row r="21" spans="1:4" ht="15.75" x14ac:dyDescent="0.25">
      <c r="A21" s="42"/>
      <c r="B21" s="46"/>
      <c r="C21" s="42"/>
      <c r="D21" s="45"/>
    </row>
    <row r="22" spans="1:4" ht="15.75" x14ac:dyDescent="0.25">
      <c r="A22" s="42">
        <v>2</v>
      </c>
      <c r="B22" s="44" t="s">
        <v>121</v>
      </c>
      <c r="C22" s="42"/>
      <c r="D22" s="45">
        <v>6875</v>
      </c>
    </row>
    <row r="23" spans="1:4" ht="15.75" x14ac:dyDescent="0.25">
      <c r="A23" s="42"/>
      <c r="B23" s="47" t="s">
        <v>122</v>
      </c>
      <c r="C23" s="42" t="s">
        <v>106</v>
      </c>
      <c r="D23" s="45"/>
    </row>
    <row r="24" spans="1:4" ht="15.75" x14ac:dyDescent="0.25">
      <c r="A24" s="42"/>
      <c r="B24" s="47" t="s">
        <v>123</v>
      </c>
      <c r="C24" s="42" t="s">
        <v>124</v>
      </c>
      <c r="D24" s="45"/>
    </row>
    <row r="25" spans="1:4" ht="15.75" x14ac:dyDescent="0.25">
      <c r="A25" s="42"/>
      <c r="B25" s="47" t="s">
        <v>125</v>
      </c>
      <c r="C25" s="42" t="s">
        <v>106</v>
      </c>
      <c r="D25" s="45"/>
    </row>
    <row r="26" spans="1:4" ht="15.75" x14ac:dyDescent="0.25">
      <c r="A26" s="42"/>
      <c r="B26" s="47" t="s">
        <v>126</v>
      </c>
      <c r="C26" s="42" t="s">
        <v>106</v>
      </c>
      <c r="D26" s="45"/>
    </row>
    <row r="27" spans="1:4" ht="30.6" customHeight="1" x14ac:dyDescent="0.25">
      <c r="A27" s="42"/>
      <c r="B27" s="47" t="s">
        <v>127</v>
      </c>
      <c r="C27" s="42" t="s">
        <v>106</v>
      </c>
      <c r="D27" s="45"/>
    </row>
    <row r="28" spans="1:4" ht="16.5" customHeight="1" x14ac:dyDescent="0.25">
      <c r="A28" s="42"/>
      <c r="B28" s="47"/>
      <c r="C28" s="42"/>
      <c r="D28" s="45"/>
    </row>
    <row r="29" spans="1:4" ht="15.75" x14ac:dyDescent="0.25">
      <c r="A29" s="42">
        <v>3</v>
      </c>
      <c r="B29" s="44" t="s">
        <v>128</v>
      </c>
      <c r="C29" s="42"/>
      <c r="D29" s="45"/>
    </row>
    <row r="30" spans="1:4" ht="15.75" x14ac:dyDescent="0.25">
      <c r="A30" s="42"/>
      <c r="B30" s="46" t="s">
        <v>129</v>
      </c>
      <c r="C30" s="42" t="s">
        <v>130</v>
      </c>
      <c r="D30" s="45">
        <v>2669</v>
      </c>
    </row>
    <row r="31" spans="1:4" ht="19.5" customHeight="1" x14ac:dyDescent="0.25">
      <c r="A31" s="42"/>
      <c r="B31" s="46" t="s">
        <v>131</v>
      </c>
      <c r="C31" s="42" t="s">
        <v>132</v>
      </c>
      <c r="D31" s="45">
        <v>1703</v>
      </c>
    </row>
    <row r="32" spans="1:4" ht="15.75" x14ac:dyDescent="0.25">
      <c r="A32" s="42"/>
      <c r="B32" s="46" t="s">
        <v>133</v>
      </c>
      <c r="C32" s="42" t="s">
        <v>106</v>
      </c>
      <c r="D32" s="45">
        <v>217</v>
      </c>
    </row>
    <row r="33" spans="1:4" ht="15.75" x14ac:dyDescent="0.25">
      <c r="A33" s="42"/>
      <c r="B33" s="46"/>
      <c r="C33" s="42"/>
      <c r="D33" s="45"/>
    </row>
    <row r="34" spans="1:4" ht="15.6" customHeight="1" x14ac:dyDescent="0.25">
      <c r="A34" s="42">
        <v>4</v>
      </c>
      <c r="B34" s="44" t="s">
        <v>134</v>
      </c>
      <c r="C34" s="42"/>
      <c r="D34" s="45">
        <v>2161</v>
      </c>
    </row>
    <row r="35" spans="1:4" ht="15.6" customHeight="1" x14ac:dyDescent="0.25">
      <c r="A35" s="42"/>
      <c r="B35" s="44"/>
      <c r="C35" s="42"/>
      <c r="D35" s="45"/>
    </row>
    <row r="36" spans="1:4" ht="15.6" customHeight="1" x14ac:dyDescent="0.25">
      <c r="A36" s="42">
        <v>5</v>
      </c>
      <c r="B36" s="44" t="s">
        <v>135</v>
      </c>
      <c r="C36" s="42"/>
      <c r="D36" s="45"/>
    </row>
    <row r="37" spans="1:4" ht="15.6" customHeight="1" x14ac:dyDescent="0.25">
      <c r="A37" s="42"/>
      <c r="B37" s="50" t="s">
        <v>136</v>
      </c>
      <c r="C37" s="42" t="s">
        <v>137</v>
      </c>
      <c r="D37" s="45">
        <v>2636</v>
      </c>
    </row>
    <row r="38" spans="1:4" ht="27" customHeight="1" x14ac:dyDescent="0.25">
      <c r="A38" s="43"/>
      <c r="B38" s="51" t="s">
        <v>9</v>
      </c>
      <c r="C38" s="42"/>
      <c r="D38" s="52">
        <f>SUM(D4:D37)</f>
        <v>109600</v>
      </c>
    </row>
    <row r="39" spans="1:4" ht="15.75" x14ac:dyDescent="0.25">
      <c r="A39" s="53"/>
      <c r="B39" s="53"/>
      <c r="C39" s="53"/>
    </row>
    <row r="40" spans="1:4" ht="15.75" x14ac:dyDescent="0.25">
      <c r="A40" s="53"/>
      <c r="B40" s="53"/>
      <c r="C40" s="53"/>
    </row>
    <row r="41" spans="1:4" ht="15.75" x14ac:dyDescent="0.25">
      <c r="A41" s="53"/>
      <c r="B41" s="53"/>
      <c r="C41" s="53"/>
    </row>
    <row r="42" spans="1:4" ht="31.15" customHeight="1" x14ac:dyDescent="0.25">
      <c r="A42" s="53"/>
      <c r="B42" s="54"/>
      <c r="C42" s="55"/>
    </row>
    <row r="43" spans="1:4" ht="15.75" x14ac:dyDescent="0.25">
      <c r="A43" s="53"/>
      <c r="B43" s="53"/>
      <c r="C43" s="55"/>
      <c r="D43" s="56"/>
    </row>
    <row r="44" spans="1:4" ht="26.45" customHeight="1" x14ac:dyDescent="0.25">
      <c r="A44" s="57"/>
      <c r="B44" s="58"/>
      <c r="C44" s="59"/>
    </row>
    <row r="45" spans="1:4" x14ac:dyDescent="0.25">
      <c r="C45" s="60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2021-03-15T06:31:59Z</cp:lastPrinted>
  <dcterms:created xsi:type="dcterms:W3CDTF">2018-08-28T07:18:51Z</dcterms:created>
  <dcterms:modified xsi:type="dcterms:W3CDTF">2021-03-15T06:32:13Z</dcterms:modified>
</cp:coreProperties>
</file>