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G32" i="1" l="1"/>
  <c r="F19" i="1"/>
  <c r="D19" i="1"/>
  <c r="F23" i="1"/>
  <c r="F22" i="1"/>
  <c r="F20" i="1"/>
  <c r="F26" i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<sst xmlns="http://schemas.openxmlformats.org/spreadsheetml/2006/main" count="157" uniqueCount="135">
  <si>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</si>
  <si>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</si>
  <si>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</si>
  <si>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</si>
  <si>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</si>
  <si>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</si>
  <si>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</si>
  <si>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</si>
  <si>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</si>
  <si>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</si>
  <si>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</si>
  <si>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</si>
  <si>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</si>
  <si>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</si>
  <si>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</si>
  <si>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</si>
  <si>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</si>
  <si>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</si>
  <si>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</si>
  <si>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</si>
  <si>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</si>
  <si>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</si>
  <si>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</si>
  <si>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</si>
  <si>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</si>
  <si>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</si>
  <si>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</si>
  <si>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</si>
  <si>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</si>
  <si>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</si>
  <si>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</si>
  <si>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</si>
  <si>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</si>
  <si>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</si>
  <si>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</si>
  <si>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</si>
  <si>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</si>
  <si>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</si>
  <si>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</si>
  <si>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</si>
  <si>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</si>
  <si>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</si>
  <si>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</si>
  <si>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</si>
  <si>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</si>
  <si>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</si>
  <si>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</si>
  <si>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</si>
  <si>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</si>
  <si>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</si>
  <si>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</si>
  <si>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</si>
  <si>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</si>
  <si>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</si>
  <si>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</si>
  <si>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</si>
  <si>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</si>
  <si>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</si>
  <si>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</si>
  <si>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</si>
  <si>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</si>
  <si>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</si>
  <si>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</si>
  <si>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</si>
  <si>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</si>
  <si>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</si>
  <si>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</si>
  <si>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</si>
  <si>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</si>
  <si>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</si>
  <si>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</si>
  <si>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</si>
  <si>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</si>
  <si>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</si>
  <si>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</si>
  <si>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</si>
  <si>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>Обслуживание  вентканалов  и дымоходов (</t>
    </r>
    <r>
      <rPr>
        <sz val="8"/>
        <color theme="1"/>
        <rFont val="Times New Roman"/>
        <family val="1"/>
        <charset val="204"/>
      </rPr>
      <t>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</si>
  <si>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Луговая,8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</si>
  <si>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</si>
  <si>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</si>
  <si>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</si>
  <si>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</si>
  <si>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</si>
  <si>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</si>
  <si>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01.01.2021г. по СРЖ</t>
  </si>
  <si>
    <t>Задолженность жителей по оплате коммунальных ресурсов на 01.01.2021 г.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</si>
  <si>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</si>
  <si>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</si>
  <si>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</si>
  <si>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</si>
  <si>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</si>
  <si>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Луговая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</si>
  <si>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</si>
  <si>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</si>
  <si>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</si>
  <si>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</si>
  <si>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</si>
  <si>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</si>
  <si>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4,3 м.</t>
  </si>
  <si>
    <t>смена вентилей</t>
  </si>
  <si>
    <t>1 шт.</t>
  </si>
  <si>
    <t>Ремонт системы центрального отопления</t>
  </si>
  <si>
    <t>8,9 м.</t>
  </si>
  <si>
    <t>регулировка ц/о</t>
  </si>
  <si>
    <t>25 приб.</t>
  </si>
  <si>
    <t>11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</si>
  <si>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</si>
  <si>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</si>
  <si>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</si>
  <si>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</si>
  <si>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</si>
  <si>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</si>
  <si>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91 м.</t>
  </si>
  <si>
    <t>Электромонтажные работы</t>
  </si>
  <si>
    <t>в том числе:</t>
  </si>
  <si>
    <t>смена выключателей автоматических</t>
  </si>
  <si>
    <t>смена электропроводки</t>
  </si>
  <si>
    <t>5 м.</t>
  </si>
  <si>
    <t>установка розеток</t>
  </si>
  <si>
    <t>смена светодиодных светильников с датчиками движения</t>
  </si>
  <si>
    <t>6 шт.</t>
  </si>
  <si>
    <t>Общестроительные работы</t>
  </si>
  <si>
    <t>Ремонт кровли</t>
  </si>
  <si>
    <t>291,2 м2</t>
  </si>
  <si>
    <t>Ремонт межпанельных швов</t>
  </si>
  <si>
    <t>2,4 м.</t>
  </si>
  <si>
    <t>Ремонт выхода на кровлю</t>
  </si>
  <si>
    <t>Изготовление и установка решёток на подвальные окна</t>
  </si>
  <si>
    <t>3 шт.</t>
  </si>
  <si>
    <t>Смена замков с проушинами</t>
  </si>
  <si>
    <t>Прочие работы</t>
  </si>
  <si>
    <t>Благоустройство</t>
  </si>
  <si>
    <t>Спиливание деревьев</t>
  </si>
  <si>
    <t>5 м3</t>
  </si>
  <si>
    <t>Установка скамейки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</si>
</sst>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workbookViewId="0">
      <pane xSplit="6" ySplit="14" topLeftCell="G45" activePane="bottomRight" state="frozen"/>
      <selection pane="topRight" activeCell="G1" sqref="G1"/>
      <selection pane="bottomLeft" activeCell="A14" sqref="A14"/>
      <selection pane="bottomRight" activeCell="G50" sqref="G50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69" t="s">
        <v>22</v>
      </c>
      <c r="B2" s="69"/>
      <c r="C2" s="69"/>
      <c r="D2" s="69"/>
      <c r="E2" s="69"/>
      <c r="F2" s="69"/>
      <c r="G2" s="69"/>
    </row>
    <row r="3" spans="1:7" ht="15.75" thickBot="1" x14ac:dyDescent="0.3">
      <c r="A3" s="87" t="s">
        <v>23</v>
      </c>
      <c r="B3" s="87"/>
      <c r="C3" s="87"/>
      <c r="D3" s="87"/>
      <c r="E3" s="87"/>
      <c r="F3" s="87"/>
      <c r="G3" s="87"/>
    </row>
    <row r="4" spans="1:7" ht="8.25" customHeight="1" x14ac:dyDescent="0.25"/>
    <row r="5" spans="1:7" x14ac:dyDescent="0.25">
      <c r="A5" s="69" t="s">
        <v>24</v>
      </c>
      <c r="B5" s="69"/>
      <c r="C5" s="69"/>
      <c r="D5" s="69"/>
      <c r="E5" s="69"/>
      <c r="F5" s="69"/>
      <c r="G5" s="69"/>
    </row>
    <row r="6" spans="1:7" ht="13.5" customHeight="1" x14ac:dyDescent="0.25">
      <c r="A6" s="70" t="s">
        <v>25</v>
      </c>
      <c r="B6" s="70"/>
      <c r="C6" s="70"/>
      <c r="D6" s="70"/>
      <c r="E6" s="70"/>
      <c r="F6" s="70"/>
      <c r="G6" s="70"/>
    </row>
    <row r="7" spans="1:7" ht="15" customHeight="1" x14ac:dyDescent="0.25">
      <c r="A7" s="71" t="s">
        <v>79</v>
      </c>
      <c r="B7" s="71"/>
      <c r="C7" s="71"/>
      <c r="D7" s="71"/>
      <c r="E7" s="71"/>
      <c r="F7" s="71"/>
      <c r="G7" s="71"/>
    </row>
    <row r="8" spans="1:7" ht="15.75" x14ac:dyDescent="0.25">
      <c r="A8" s="70" t="s">
        <v>77</v>
      </c>
      <c r="B8" s="70"/>
      <c r="C8" s="70"/>
      <c r="D8" s="70"/>
      <c r="E8" s="70"/>
      <c r="F8" s="70"/>
      <c r="G8" s="70"/>
    </row>
    <row r="9" spans="1:7" ht="9.75" customHeight="1" x14ac:dyDescent="0.25"/>
    <row r="10" spans="1:7" x14ac:dyDescent="0.25">
      <c r="A10" s="73" t="s">
        <v>27</v>
      </c>
      <c r="B10" s="73"/>
      <c r="C10" s="73"/>
      <c r="D10" s="73"/>
      <c r="E10" s="73"/>
    </row>
    <row r="11" spans="1:7" x14ac:dyDescent="0.25">
      <c r="A11" s="73" t="s">
        <v>28</v>
      </c>
      <c r="B11" s="73"/>
      <c r="C11" s="73"/>
      <c r="D11" s="73"/>
      <c r="E11" s="73"/>
      <c r="G11" s="24">
        <v>890584.19</v>
      </c>
    </row>
    <row r="12" spans="1:7" ht="11.25" customHeight="1" x14ac:dyDescent="0.25"/>
    <row r="13" spans="1:7" x14ac:dyDescent="0.25">
      <c r="A13" s="72" t="s">
        <v>26</v>
      </c>
      <c r="B13" s="72"/>
      <c r="C13" s="72"/>
      <c r="D13" s="72"/>
      <c r="E13" s="72"/>
    </row>
    <row r="15" spans="1:7" ht="36" x14ac:dyDescent="0.25">
      <c r="A15" s="91" t="s">
        <v>0</v>
      </c>
      <c r="B15" s="91"/>
      <c r="C15" s="15" t="s">
        <v>80</v>
      </c>
      <c r="D15" s="2" t="s">
        <v>81</v>
      </c>
      <c r="E15" s="5" t="s">
        <v>15</v>
      </c>
      <c r="F15" s="2" t="s">
        <v>82</v>
      </c>
      <c r="G15" s="18" t="s">
        <v>83</v>
      </c>
    </row>
    <row r="16" spans="1:7" x14ac:dyDescent="0.25">
      <c r="A16" s="91"/>
      <c r="B16" s="9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2">
        <v>1</v>
      </c>
      <c r="B17" s="92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0" ht="53.25" customHeight="1" x14ac:dyDescent="0.25">
      <c r="A18" s="93" t="s">
        <v>66</v>
      </c>
      <c r="B18" s="93"/>
      <c r="C18" s="17">
        <f>C19+C20+C21+C22+C23</f>
        <v>212000.88</v>
      </c>
      <c r="D18" s="13">
        <f>D19+D20+D21+D22+D23</f>
        <v>793004.75</v>
      </c>
      <c r="E18" s="13">
        <f>E19+E20+E21+E22+E23</f>
        <v>1005005.6299999999</v>
      </c>
      <c r="F18" s="13">
        <f>F19+F20+F21+F22+F23</f>
        <v>747768.50000000012</v>
      </c>
      <c r="G18" s="17">
        <f>G19+G20+G21+G22+G23</f>
        <v>257237.12999999992</v>
      </c>
      <c r="H18" s="26"/>
    </row>
    <row r="19" spans="1:10" ht="11.25" customHeight="1" x14ac:dyDescent="0.25">
      <c r="A19" s="88" t="s">
        <v>1</v>
      </c>
      <c r="B19" s="88"/>
      <c r="C19" s="17">
        <v>198851.22</v>
      </c>
      <c r="D19" s="13">
        <f>718191.72+19760.03</f>
        <v>737951.75</v>
      </c>
      <c r="E19" s="13">
        <f>C19+D19</f>
        <v>936802.97</v>
      </c>
      <c r="F19" s="13">
        <f>677773.81+17503.25+927.86</f>
        <v>696204.92</v>
      </c>
      <c r="G19" s="17">
        <f>E19-F19</f>
        <v>240598.04999999993</v>
      </c>
      <c r="H19" s="26"/>
    </row>
    <row r="20" spans="1:10" ht="12" customHeight="1" x14ac:dyDescent="0.25">
      <c r="A20" s="88" t="s">
        <v>2</v>
      </c>
      <c r="B20" s="88"/>
      <c r="C20" s="17">
        <v>861.67</v>
      </c>
      <c r="D20" s="13">
        <v>3361.56</v>
      </c>
      <c r="E20" s="13">
        <f t="shared" ref="E20:E26" si="0">C20+D20</f>
        <v>4223.2299999999996</v>
      </c>
      <c r="F20" s="13">
        <f>3147.53+24.76</f>
        <v>3172.2900000000004</v>
      </c>
      <c r="G20" s="17">
        <f>E20-F20</f>
        <v>1050.9399999999991</v>
      </c>
      <c r="H20" s="29"/>
      <c r="I20" s="29"/>
      <c r="J20" s="29"/>
    </row>
    <row r="21" spans="1:10" ht="12" customHeight="1" x14ac:dyDescent="0.25">
      <c r="A21" s="88" t="s">
        <v>3</v>
      </c>
      <c r="B21" s="88"/>
      <c r="C21" s="17">
        <v>3271.13</v>
      </c>
      <c r="D21" s="13">
        <v>14919.84</v>
      </c>
      <c r="E21" s="13">
        <f t="shared" si="0"/>
        <v>18190.97</v>
      </c>
      <c r="F21" s="13">
        <v>13908.81</v>
      </c>
      <c r="G21" s="17">
        <f t="shared" ref="G21:G23" si="1">E21-F21</f>
        <v>4282.1600000000017</v>
      </c>
      <c r="H21" s="26"/>
    </row>
    <row r="22" spans="1:10" ht="12" customHeight="1" x14ac:dyDescent="0.25">
      <c r="A22" s="88" t="s">
        <v>4</v>
      </c>
      <c r="B22" s="88"/>
      <c r="C22" s="17">
        <v>1222.53</v>
      </c>
      <c r="D22" s="13">
        <v>5043.24</v>
      </c>
      <c r="E22" s="13">
        <f t="shared" si="0"/>
        <v>6265.7699999999995</v>
      </c>
      <c r="F22" s="13">
        <f>4716.79+33.34</f>
        <v>4750.13</v>
      </c>
      <c r="G22" s="17">
        <f t="shared" si="1"/>
        <v>1515.6399999999994</v>
      </c>
    </row>
    <row r="23" spans="1:10" ht="12" customHeight="1" x14ac:dyDescent="0.25">
      <c r="A23" s="88" t="s">
        <v>5</v>
      </c>
      <c r="B23" s="88"/>
      <c r="C23" s="17">
        <v>7794.33</v>
      </c>
      <c r="D23" s="13">
        <v>31728.36</v>
      </c>
      <c r="E23" s="13">
        <f t="shared" si="0"/>
        <v>39522.69</v>
      </c>
      <c r="F23" s="13">
        <f>29550.45+181.9</f>
        <v>29732.350000000002</v>
      </c>
      <c r="G23" s="17">
        <f t="shared" si="1"/>
        <v>9790.34</v>
      </c>
    </row>
    <row r="24" spans="1:10" ht="11.25" customHeight="1" x14ac:dyDescent="0.25">
      <c r="A24" s="80" t="s">
        <v>6</v>
      </c>
      <c r="B24" s="80"/>
      <c r="C24" s="17">
        <v>403700.84</v>
      </c>
      <c r="D24" s="13">
        <v>1551106.02</v>
      </c>
      <c r="E24" s="13">
        <f t="shared" si="0"/>
        <v>1954806.86</v>
      </c>
      <c r="F24" s="13">
        <v>1460502.23</v>
      </c>
      <c r="G24" s="17">
        <f>E24-F24</f>
        <v>494304.63000000012</v>
      </c>
    </row>
    <row r="25" spans="1:10" ht="10.5" customHeight="1" x14ac:dyDescent="0.25">
      <c r="A25" s="80" t="s">
        <v>7</v>
      </c>
      <c r="B25" s="80"/>
      <c r="C25" s="17">
        <v>191848.86</v>
      </c>
      <c r="D25" s="13">
        <v>457998.64</v>
      </c>
      <c r="E25" s="13">
        <f t="shared" si="0"/>
        <v>649847.5</v>
      </c>
      <c r="F25" s="13">
        <v>418359.43</v>
      </c>
      <c r="G25" s="17">
        <f t="shared" ref="G25:G26" si="2">E25-F25</f>
        <v>231488.07</v>
      </c>
    </row>
    <row r="26" spans="1:10" ht="12.75" customHeight="1" x14ac:dyDescent="0.25">
      <c r="A26" s="80" t="s">
        <v>8</v>
      </c>
      <c r="B26" s="80"/>
      <c r="C26" s="17">
        <v>0</v>
      </c>
      <c r="D26" s="13">
        <v>10115.299999999999</v>
      </c>
      <c r="E26" s="13">
        <f t="shared" si="0"/>
        <v>10115.299999999999</v>
      </c>
      <c r="F26" s="13">
        <f>D26</f>
        <v>10115.299999999999</v>
      </c>
      <c r="G26" s="17">
        <f t="shared" si="2"/>
        <v>0</v>
      </c>
    </row>
    <row r="27" spans="1:10" x14ac:dyDescent="0.25">
      <c r="A27" s="89" t="s">
        <v>9</v>
      </c>
      <c r="B27" s="89"/>
      <c r="C27" s="17">
        <f>C18++C24+C25+C26</f>
        <v>807550.58</v>
      </c>
      <c r="D27" s="13">
        <f>D18+D24+D25+D26</f>
        <v>2812224.71</v>
      </c>
      <c r="E27" s="13">
        <f>E18+E24+E25+E26</f>
        <v>3619775.29</v>
      </c>
      <c r="F27" s="13">
        <f>F18+F24+F25+F26</f>
        <v>2636745.46</v>
      </c>
      <c r="G27" s="17">
        <f>G18+G24+G25+G26</f>
        <v>983029.83000000007</v>
      </c>
    </row>
    <row r="28" spans="1:10" ht="9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90" t="s">
        <v>11</v>
      </c>
      <c r="C31" s="90"/>
      <c r="D31" s="90"/>
      <c r="E31" s="90"/>
      <c r="F31" s="3" t="s">
        <v>12</v>
      </c>
      <c r="G31" s="4" t="s">
        <v>16</v>
      </c>
    </row>
    <row r="32" spans="1:10" x14ac:dyDescent="0.25">
      <c r="A32" s="6" t="s">
        <v>17</v>
      </c>
      <c r="B32" s="74" t="s">
        <v>30</v>
      </c>
      <c r="C32" s="74"/>
      <c r="D32" s="74"/>
      <c r="E32" s="74"/>
      <c r="F32" s="14" t="s">
        <v>61</v>
      </c>
      <c r="G32" s="21">
        <f>43704.84</f>
        <v>43704.84</v>
      </c>
    </row>
    <row r="33" spans="1:9" ht="34.5" x14ac:dyDescent="0.25">
      <c r="A33" s="30" t="s">
        <v>18</v>
      </c>
      <c r="B33" s="76" t="s">
        <v>31</v>
      </c>
      <c r="C33" s="76"/>
      <c r="D33" s="76"/>
      <c r="E33" s="76"/>
      <c r="F33" s="2" t="s">
        <v>73</v>
      </c>
      <c r="G33" s="21">
        <v>29416.799999999999</v>
      </c>
    </row>
    <row r="34" spans="1:9" ht="29.25" customHeight="1" x14ac:dyDescent="0.25">
      <c r="A34" s="7" t="s">
        <v>19</v>
      </c>
      <c r="B34" s="94" t="s">
        <v>32</v>
      </c>
      <c r="C34" s="94"/>
      <c r="D34" s="94"/>
      <c r="E34" s="94"/>
      <c r="F34" s="84" t="s">
        <v>72</v>
      </c>
      <c r="G34" s="21">
        <v>490747.8</v>
      </c>
    </row>
    <row r="35" spans="1:9" ht="15" customHeight="1" x14ac:dyDescent="0.25">
      <c r="A35" s="6" t="s">
        <v>20</v>
      </c>
      <c r="B35" s="74" t="s">
        <v>33</v>
      </c>
      <c r="C35" s="74"/>
      <c r="D35" s="74"/>
      <c r="E35" s="74"/>
      <c r="F35" s="85"/>
      <c r="G35" s="21">
        <v>49168.68</v>
      </c>
    </row>
    <row r="36" spans="1:9" ht="14.25" customHeight="1" x14ac:dyDescent="0.25">
      <c r="A36" s="28" t="s">
        <v>74</v>
      </c>
      <c r="B36" s="75" t="s">
        <v>69</v>
      </c>
      <c r="C36" s="75"/>
      <c r="D36" s="75"/>
      <c r="E36" s="75"/>
      <c r="F36" s="85"/>
      <c r="G36" s="21"/>
    </row>
    <row r="37" spans="1:9" ht="12.75" customHeight="1" x14ac:dyDescent="0.25">
      <c r="A37" s="31" t="s">
        <v>75</v>
      </c>
      <c r="B37" s="75" t="s">
        <v>70</v>
      </c>
      <c r="C37" s="75"/>
      <c r="D37" s="75"/>
      <c r="E37" s="75"/>
      <c r="F37" s="85"/>
      <c r="G37" s="21"/>
    </row>
    <row r="38" spans="1:9" ht="12.75" customHeight="1" x14ac:dyDescent="0.25">
      <c r="A38" s="32" t="s">
        <v>29</v>
      </c>
      <c r="B38" s="74" t="s">
        <v>76</v>
      </c>
      <c r="C38" s="74"/>
      <c r="D38" s="74"/>
      <c r="E38" s="74"/>
      <c r="F38" s="86"/>
      <c r="G38" s="21">
        <v>5883.24</v>
      </c>
    </row>
    <row r="39" spans="1:9" ht="16.5" customHeight="1" x14ac:dyDescent="0.25">
      <c r="A39" s="6" t="s">
        <v>34</v>
      </c>
      <c r="B39" s="76" t="s">
        <v>67</v>
      </c>
      <c r="C39" s="76"/>
      <c r="D39" s="76"/>
      <c r="E39" s="76"/>
      <c r="F39" s="20" t="s">
        <v>59</v>
      </c>
      <c r="G39" s="21">
        <v>8404.7999999999993</v>
      </c>
    </row>
    <row r="40" spans="1:9" ht="16.5" customHeight="1" x14ac:dyDescent="0.25">
      <c r="A40" s="6" t="s">
        <v>86</v>
      </c>
      <c r="B40" s="81" t="s">
        <v>87</v>
      </c>
      <c r="C40" s="82"/>
      <c r="D40" s="82"/>
      <c r="E40" s="83"/>
      <c r="F40" s="20" t="s">
        <v>88</v>
      </c>
      <c r="G40" s="21">
        <v>42024</v>
      </c>
    </row>
    <row r="41" spans="1:9" ht="15.75" customHeight="1" x14ac:dyDescent="0.25">
      <c r="A41" s="28" t="s">
        <v>38</v>
      </c>
      <c r="B41" s="77" t="s">
        <v>68</v>
      </c>
      <c r="C41" s="78"/>
      <c r="D41" s="78"/>
      <c r="E41" s="79"/>
      <c r="F41" s="20"/>
      <c r="G41" s="21"/>
    </row>
    <row r="42" spans="1:9" ht="15.75" customHeight="1" x14ac:dyDescent="0.25">
      <c r="A42" s="28" t="s">
        <v>39</v>
      </c>
      <c r="B42" s="77" t="s">
        <v>64</v>
      </c>
      <c r="C42" s="78"/>
      <c r="D42" s="78"/>
      <c r="E42" s="79"/>
      <c r="F42" s="20"/>
      <c r="G42" s="21"/>
    </row>
    <row r="43" spans="1:9" x14ac:dyDescent="0.25">
      <c r="A43" s="6" t="s">
        <v>40</v>
      </c>
      <c r="B43" s="74" t="s">
        <v>35</v>
      </c>
      <c r="C43" s="74"/>
      <c r="D43" s="74"/>
      <c r="E43" s="74"/>
      <c r="F43" s="14" t="s">
        <v>62</v>
      </c>
      <c r="G43" s="21">
        <v>85728.84</v>
      </c>
    </row>
    <row r="44" spans="1:9" x14ac:dyDescent="0.25">
      <c r="A44" s="6" t="s">
        <v>41</v>
      </c>
      <c r="B44" s="74" t="s">
        <v>36</v>
      </c>
      <c r="C44" s="74"/>
      <c r="D44" s="74"/>
      <c r="E44" s="74"/>
      <c r="F44" s="14" t="s">
        <v>62</v>
      </c>
      <c r="G44" s="21">
        <v>147084</v>
      </c>
      <c r="I44" s="25"/>
    </row>
    <row r="45" spans="1:9" x14ac:dyDescent="0.25">
      <c r="A45" s="28" t="s">
        <v>42</v>
      </c>
      <c r="B45" s="77" t="s">
        <v>71</v>
      </c>
      <c r="C45" s="78"/>
      <c r="D45" s="78"/>
      <c r="E45" s="79"/>
      <c r="F45" s="14"/>
      <c r="G45" s="21"/>
    </row>
    <row r="46" spans="1:9" x14ac:dyDescent="0.25">
      <c r="A46" s="6" t="s">
        <v>44</v>
      </c>
      <c r="B46" s="74" t="s">
        <v>37</v>
      </c>
      <c r="C46" s="74"/>
      <c r="D46" s="74"/>
      <c r="E46" s="74"/>
      <c r="F46" s="19" t="s">
        <v>60</v>
      </c>
      <c r="G46" s="21">
        <v>2942.28</v>
      </c>
    </row>
    <row r="47" spans="1:9" x14ac:dyDescent="0.25">
      <c r="A47" s="62" t="s">
        <v>43</v>
      </c>
      <c r="B47" s="63"/>
      <c r="C47" s="63"/>
      <c r="D47" s="63"/>
      <c r="E47" s="64"/>
      <c r="F47" s="6"/>
      <c r="G47" s="21"/>
    </row>
    <row r="48" spans="1:9" ht="12" customHeight="1" x14ac:dyDescent="0.25">
      <c r="A48" s="19" t="s">
        <v>45</v>
      </c>
      <c r="B48" s="67" t="s">
        <v>2</v>
      </c>
      <c r="C48" s="67"/>
      <c r="D48" s="67"/>
      <c r="E48" s="67"/>
      <c r="F48" s="35" t="s">
        <v>78</v>
      </c>
      <c r="G48" s="13">
        <f>D20</f>
        <v>3361.56</v>
      </c>
    </row>
    <row r="49" spans="1:7" ht="12" customHeight="1" x14ac:dyDescent="0.25">
      <c r="A49" s="19" t="s">
        <v>46</v>
      </c>
      <c r="B49" s="67" t="s">
        <v>3</v>
      </c>
      <c r="C49" s="67"/>
      <c r="D49" s="67"/>
      <c r="E49" s="67"/>
      <c r="F49" s="35" t="s">
        <v>89</v>
      </c>
      <c r="G49" s="13">
        <f>D21</f>
        <v>14919.84</v>
      </c>
    </row>
    <row r="50" spans="1:7" ht="12" customHeight="1" x14ac:dyDescent="0.25">
      <c r="A50" s="19" t="s">
        <v>48</v>
      </c>
      <c r="B50" s="67" t="s">
        <v>47</v>
      </c>
      <c r="C50" s="67"/>
      <c r="D50" s="67"/>
      <c r="E50" s="67"/>
      <c r="F50" s="14" t="s">
        <v>63</v>
      </c>
      <c r="G50" s="13">
        <f>D23</f>
        <v>31728.36</v>
      </c>
    </row>
    <row r="51" spans="1:7" ht="12" customHeight="1" x14ac:dyDescent="0.25">
      <c r="A51" s="19" t="s">
        <v>49</v>
      </c>
      <c r="B51" s="67" t="s">
        <v>4</v>
      </c>
      <c r="C51" s="67"/>
      <c r="D51" s="67"/>
      <c r="E51" s="67"/>
      <c r="F51" s="35" t="s">
        <v>78</v>
      </c>
      <c r="G51" s="13">
        <f>D22</f>
        <v>5043.24</v>
      </c>
    </row>
    <row r="52" spans="1:7" ht="14.25" customHeight="1" x14ac:dyDescent="0.25">
      <c r="A52" s="6" t="s">
        <v>50</v>
      </c>
      <c r="B52" s="68" t="s">
        <v>15</v>
      </c>
      <c r="C52" s="68"/>
      <c r="D52" s="68"/>
      <c r="E52" s="68"/>
      <c r="F52" s="6"/>
      <c r="G52" s="13">
        <f>SUM(G32:G51)</f>
        <v>960158.28</v>
      </c>
    </row>
    <row r="53" spans="1:7" x14ac:dyDescent="0.25">
      <c r="A53" s="6" t="s">
        <v>65</v>
      </c>
      <c r="B53" s="62" t="s">
        <v>84</v>
      </c>
      <c r="C53" s="63"/>
      <c r="D53" s="63"/>
      <c r="E53" s="63"/>
      <c r="F53" s="64"/>
      <c r="G53" s="22">
        <f>G11+F18+F26-G52</f>
        <v>688309.71</v>
      </c>
    </row>
    <row r="54" spans="1:7" ht="11.25" customHeight="1" x14ac:dyDescent="0.25"/>
    <row r="55" spans="1:7" x14ac:dyDescent="0.25">
      <c r="A55" s="65" t="s">
        <v>51</v>
      </c>
      <c r="B55" s="65"/>
      <c r="C55" s="11"/>
      <c r="D55" s="11"/>
      <c r="E55" s="11"/>
    </row>
    <row r="56" spans="1:7" x14ac:dyDescent="0.25">
      <c r="A56" s="66" t="s">
        <v>85</v>
      </c>
      <c r="B56" s="66"/>
      <c r="C56" s="66"/>
      <c r="D56" s="66"/>
      <c r="E56" s="66"/>
      <c r="G56" s="27">
        <f>G24+G25</f>
        <v>725792.70000000019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65" t="s">
        <v>52</v>
      </c>
      <c r="B58" s="65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56" t="s">
        <v>55</v>
      </c>
      <c r="C60" s="57"/>
      <c r="D60" s="57"/>
      <c r="E60" s="58"/>
      <c r="F60" s="12" t="s">
        <v>53</v>
      </c>
      <c r="G60" s="6" t="s">
        <v>54</v>
      </c>
    </row>
    <row r="61" spans="1:7" ht="12" customHeight="1" x14ac:dyDescent="0.25">
      <c r="A61" s="14" t="s">
        <v>17</v>
      </c>
      <c r="B61" s="59" t="s">
        <v>56</v>
      </c>
      <c r="C61" s="60"/>
      <c r="D61" s="60"/>
      <c r="E61" s="61"/>
      <c r="F61" s="1"/>
      <c r="G61" s="1"/>
    </row>
    <row r="62" spans="1:7" ht="12" customHeight="1" x14ac:dyDescent="0.25">
      <c r="A62" s="14" t="s">
        <v>18</v>
      </c>
      <c r="B62" s="59" t="s">
        <v>57</v>
      </c>
      <c r="C62" s="60"/>
      <c r="D62" s="60"/>
      <c r="E62" s="61"/>
      <c r="F62" s="33">
        <v>7</v>
      </c>
      <c r="G62" s="34">
        <v>465918.27</v>
      </c>
    </row>
  </sheetData>
  <mergeCells count="51"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39:E39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5:E35"/>
    <mergeCell ref="B40:E40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B38:E38"/>
    <mergeCell ref="B60:E60"/>
    <mergeCell ref="B61:E61"/>
    <mergeCell ref="B62:E62"/>
    <mergeCell ref="B53:F53"/>
    <mergeCell ref="A55:B55"/>
    <mergeCell ref="A56:E56"/>
    <mergeCell ref="A58:B58"/>
  </mergeCells>
  <pageMargins left="0.23622047244094491" right="0.19685039370078741" top="0.9448818897637796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6"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90</v>
      </c>
    </row>
    <row r="2" spans="1:4" ht="72" customHeight="1" x14ac:dyDescent="0.25">
      <c r="A2" s="95" t="s">
        <v>91</v>
      </c>
      <c r="B2" s="96"/>
      <c r="C2" s="96"/>
      <c r="D2" s="96"/>
    </row>
    <row r="3" spans="1:4" ht="26.45" customHeight="1" x14ac:dyDescent="0.25">
      <c r="A3" s="37" t="s">
        <v>10</v>
      </c>
      <c r="B3" s="37" t="s">
        <v>92</v>
      </c>
      <c r="C3" s="37" t="s">
        <v>93</v>
      </c>
      <c r="D3" s="38" t="s">
        <v>94</v>
      </c>
    </row>
    <row r="4" spans="1:4" ht="15.75" x14ac:dyDescent="0.25">
      <c r="A4" s="37">
        <v>1</v>
      </c>
      <c r="B4" s="39" t="s">
        <v>95</v>
      </c>
      <c r="C4" s="38"/>
      <c r="D4" s="40"/>
    </row>
    <row r="5" spans="1:4" ht="15.75" x14ac:dyDescent="0.25">
      <c r="A5" s="37"/>
      <c r="B5" s="41" t="s">
        <v>96</v>
      </c>
      <c r="C5" s="37"/>
      <c r="D5" s="40">
        <v>9064</v>
      </c>
    </row>
    <row r="6" spans="1:4" ht="29.25" x14ac:dyDescent="0.25">
      <c r="A6" s="37"/>
      <c r="B6" s="42" t="s">
        <v>97</v>
      </c>
      <c r="C6" s="37" t="s">
        <v>98</v>
      </c>
      <c r="D6" s="40"/>
    </row>
    <row r="7" spans="1:4" ht="15.75" x14ac:dyDescent="0.25">
      <c r="A7" s="37"/>
      <c r="B7" s="42" t="s">
        <v>99</v>
      </c>
      <c r="C7" s="37" t="s">
        <v>100</v>
      </c>
      <c r="D7" s="40"/>
    </row>
    <row r="8" spans="1:4" ht="15.75" x14ac:dyDescent="0.25">
      <c r="A8" s="37"/>
      <c r="B8" s="42"/>
      <c r="C8" s="37"/>
      <c r="D8" s="40"/>
    </row>
    <row r="9" spans="1:4" ht="30.75" x14ac:dyDescent="0.25">
      <c r="A9" s="37"/>
      <c r="B9" s="41" t="s">
        <v>101</v>
      </c>
      <c r="C9" s="37"/>
      <c r="D9" s="40">
        <v>24651</v>
      </c>
    </row>
    <row r="10" spans="1:4" ht="29.25" x14ac:dyDescent="0.25">
      <c r="A10" s="37"/>
      <c r="B10" s="43" t="s">
        <v>97</v>
      </c>
      <c r="C10" s="37" t="s">
        <v>102</v>
      </c>
      <c r="D10" s="40"/>
    </row>
    <row r="11" spans="1:4" ht="15.75" x14ac:dyDescent="0.25">
      <c r="A11" s="37"/>
      <c r="B11" s="43" t="s">
        <v>103</v>
      </c>
      <c r="C11" s="37" t="s">
        <v>104</v>
      </c>
      <c r="D11" s="40"/>
    </row>
    <row r="12" spans="1:4" ht="15.75" x14ac:dyDescent="0.25">
      <c r="A12" s="37"/>
      <c r="B12" s="43" t="s">
        <v>99</v>
      </c>
      <c r="C12" s="37" t="s">
        <v>105</v>
      </c>
      <c r="D12" s="40"/>
    </row>
    <row r="13" spans="1:4" ht="15.75" x14ac:dyDescent="0.25">
      <c r="A13" s="37"/>
      <c r="B13" s="42"/>
      <c r="C13" s="37"/>
      <c r="D13" s="40"/>
    </row>
    <row r="14" spans="1:4" ht="15.75" x14ac:dyDescent="0.25">
      <c r="A14" s="37"/>
      <c r="B14" s="44" t="s">
        <v>106</v>
      </c>
      <c r="C14" s="37"/>
      <c r="D14" s="40">
        <v>2647</v>
      </c>
    </row>
    <row r="15" spans="1:4" ht="17.25" customHeight="1" x14ac:dyDescent="0.25">
      <c r="A15" s="37"/>
      <c r="B15" s="41" t="s">
        <v>107</v>
      </c>
      <c r="C15" s="37" t="s">
        <v>108</v>
      </c>
      <c r="D15" s="40">
        <v>44201</v>
      </c>
    </row>
    <row r="16" spans="1:4" ht="15.75" x14ac:dyDescent="0.25">
      <c r="A16" s="37"/>
      <c r="B16" s="41" t="s">
        <v>109</v>
      </c>
      <c r="C16" s="37"/>
      <c r="D16" s="40">
        <v>2714</v>
      </c>
    </row>
    <row r="17" spans="1:4" ht="15.75" x14ac:dyDescent="0.25">
      <c r="A17" s="37"/>
      <c r="B17" s="41"/>
      <c r="C17" s="37"/>
      <c r="D17" s="40"/>
    </row>
    <row r="18" spans="1:4" ht="15.75" x14ac:dyDescent="0.25">
      <c r="A18" s="37"/>
      <c r="B18" s="41" t="s">
        <v>110</v>
      </c>
      <c r="C18" s="37"/>
      <c r="D18" s="40">
        <v>15454</v>
      </c>
    </row>
    <row r="19" spans="1:4" ht="15.75" x14ac:dyDescent="0.25">
      <c r="A19" s="37"/>
      <c r="B19" s="42" t="s">
        <v>111</v>
      </c>
      <c r="C19" s="37" t="s">
        <v>112</v>
      </c>
      <c r="D19" s="40"/>
    </row>
    <row r="20" spans="1:4" ht="15.75" x14ac:dyDescent="0.25">
      <c r="A20" s="37"/>
      <c r="B20" s="41"/>
      <c r="C20" s="37"/>
      <c r="D20" s="40"/>
    </row>
    <row r="21" spans="1:4" ht="15.75" x14ac:dyDescent="0.25">
      <c r="A21" s="37">
        <v>2</v>
      </c>
      <c r="B21" s="39" t="s">
        <v>113</v>
      </c>
      <c r="C21" s="37"/>
      <c r="D21" s="40">
        <v>16930</v>
      </c>
    </row>
    <row r="22" spans="1:4" ht="15.75" x14ac:dyDescent="0.25">
      <c r="A22" s="37"/>
      <c r="B22" s="42" t="s">
        <v>114</v>
      </c>
      <c r="C22" s="37"/>
      <c r="D22" s="40"/>
    </row>
    <row r="23" spans="1:4" ht="16.5" customHeight="1" x14ac:dyDescent="0.25">
      <c r="A23" s="37"/>
      <c r="B23" s="42" t="s">
        <v>115</v>
      </c>
      <c r="C23" s="37" t="s">
        <v>100</v>
      </c>
      <c r="D23" s="40"/>
    </row>
    <row r="24" spans="1:4" ht="15.75" x14ac:dyDescent="0.25">
      <c r="A24" s="37"/>
      <c r="B24" s="42" t="s">
        <v>116</v>
      </c>
      <c r="C24" s="37" t="s">
        <v>117</v>
      </c>
      <c r="D24" s="40"/>
    </row>
    <row r="25" spans="1:4" ht="15.75" x14ac:dyDescent="0.25">
      <c r="A25" s="37"/>
      <c r="B25" s="42" t="s">
        <v>118</v>
      </c>
      <c r="C25" s="37" t="s">
        <v>100</v>
      </c>
      <c r="D25" s="40"/>
    </row>
    <row r="26" spans="1:4" ht="30.6" customHeight="1" x14ac:dyDescent="0.25">
      <c r="A26" s="37"/>
      <c r="B26" s="42" t="s">
        <v>119</v>
      </c>
      <c r="C26" s="37" t="s">
        <v>120</v>
      </c>
      <c r="D26" s="40"/>
    </row>
    <row r="27" spans="1:4" ht="14.25" customHeight="1" x14ac:dyDescent="0.25">
      <c r="A27" s="37"/>
      <c r="B27" s="42"/>
      <c r="C27" s="37"/>
      <c r="D27" s="40"/>
    </row>
    <row r="28" spans="1:4" ht="15.75" x14ac:dyDescent="0.25">
      <c r="A28" s="37">
        <v>3</v>
      </c>
      <c r="B28" s="39" t="s">
        <v>121</v>
      </c>
      <c r="C28" s="37"/>
      <c r="D28" s="40"/>
    </row>
    <row r="29" spans="1:4" ht="18" customHeight="1" x14ac:dyDescent="0.25">
      <c r="A29" s="37"/>
      <c r="B29" s="41" t="s">
        <v>122</v>
      </c>
      <c r="C29" s="37" t="s">
        <v>123</v>
      </c>
      <c r="D29" s="40">
        <v>351318.8</v>
      </c>
    </row>
    <row r="30" spans="1:4" ht="18" customHeight="1" x14ac:dyDescent="0.25">
      <c r="A30" s="37"/>
      <c r="B30" s="41" t="s">
        <v>124</v>
      </c>
      <c r="C30" s="37" t="s">
        <v>125</v>
      </c>
      <c r="D30" s="40">
        <v>1956</v>
      </c>
    </row>
    <row r="31" spans="1:4" ht="15.75" x14ac:dyDescent="0.25">
      <c r="A31" s="37"/>
      <c r="B31" s="41" t="s">
        <v>126</v>
      </c>
      <c r="C31" s="37" t="s">
        <v>100</v>
      </c>
      <c r="D31" s="40">
        <v>4742</v>
      </c>
    </row>
    <row r="32" spans="1:4" ht="28.9" customHeight="1" x14ac:dyDescent="0.25">
      <c r="A32" s="37"/>
      <c r="B32" s="41" t="s">
        <v>127</v>
      </c>
      <c r="C32" s="37" t="s">
        <v>128</v>
      </c>
      <c r="D32" s="40">
        <v>3971</v>
      </c>
    </row>
    <row r="33" spans="1:4" ht="15.75" x14ac:dyDescent="0.25">
      <c r="A33" s="37"/>
      <c r="B33" s="41" t="s">
        <v>129</v>
      </c>
      <c r="C33" s="37" t="s">
        <v>100</v>
      </c>
      <c r="D33" s="40">
        <v>244</v>
      </c>
    </row>
    <row r="34" spans="1:4" ht="15.75" x14ac:dyDescent="0.25">
      <c r="A34" s="37"/>
      <c r="B34" s="41"/>
      <c r="C34" s="37"/>
      <c r="D34" s="40"/>
    </row>
    <row r="35" spans="1:4" ht="15.6" customHeight="1" x14ac:dyDescent="0.25">
      <c r="A35" s="37">
        <v>4</v>
      </c>
      <c r="B35" s="39" t="s">
        <v>130</v>
      </c>
      <c r="C35" s="37"/>
      <c r="D35" s="40">
        <v>1353</v>
      </c>
    </row>
    <row r="36" spans="1:4" ht="15.6" customHeight="1" x14ac:dyDescent="0.25">
      <c r="A36" s="37"/>
      <c r="B36" s="39"/>
      <c r="C36" s="37"/>
      <c r="D36" s="40"/>
    </row>
    <row r="37" spans="1:4" ht="15.6" customHeight="1" x14ac:dyDescent="0.25">
      <c r="A37" s="37">
        <v>5</v>
      </c>
      <c r="B37" s="39" t="s">
        <v>131</v>
      </c>
      <c r="C37" s="37"/>
      <c r="D37" s="40">
        <v>11502</v>
      </c>
    </row>
    <row r="38" spans="1:4" ht="15.6" customHeight="1" x14ac:dyDescent="0.25">
      <c r="A38" s="37"/>
      <c r="B38" s="45" t="s">
        <v>132</v>
      </c>
      <c r="C38" s="37" t="s">
        <v>133</v>
      </c>
      <c r="D38" s="40"/>
    </row>
    <row r="39" spans="1:4" ht="15.6" customHeight="1" x14ac:dyDescent="0.25">
      <c r="A39" s="37"/>
      <c r="B39" s="45" t="s">
        <v>134</v>
      </c>
      <c r="C39" s="37" t="s">
        <v>100</v>
      </c>
      <c r="D39" s="40"/>
    </row>
    <row r="40" spans="1:4" ht="27" customHeight="1" x14ac:dyDescent="0.25">
      <c r="A40" s="38"/>
      <c r="B40" s="46" t="s">
        <v>9</v>
      </c>
      <c r="C40" s="37"/>
      <c r="D40" s="47">
        <f>SUM(D4:D39)</f>
        <v>490747.8</v>
      </c>
    </row>
    <row r="41" spans="1:4" ht="15.75" x14ac:dyDescent="0.25">
      <c r="A41" s="48"/>
      <c r="B41" s="48"/>
      <c r="C41" s="48"/>
    </row>
    <row r="42" spans="1:4" ht="15.75" x14ac:dyDescent="0.25">
      <c r="A42" s="48"/>
      <c r="B42" s="48"/>
      <c r="C42" s="48"/>
    </row>
    <row r="43" spans="1:4" ht="15.75" x14ac:dyDescent="0.25">
      <c r="A43" s="48"/>
      <c r="B43" s="48"/>
      <c r="C43" s="48"/>
    </row>
    <row r="44" spans="1:4" ht="31.15" customHeight="1" x14ac:dyDescent="0.25">
      <c r="A44" s="48"/>
      <c r="B44" s="49"/>
      <c r="C44" s="50"/>
    </row>
    <row r="45" spans="1:4" ht="15.75" x14ac:dyDescent="0.25">
      <c r="A45" s="48"/>
      <c r="B45" s="48"/>
      <c r="C45" s="50"/>
      <c r="D45" s="51"/>
    </row>
    <row r="46" spans="1:4" ht="26.45" customHeight="1" x14ac:dyDescent="0.25">
      <c r="A46" s="52"/>
      <c r="B46" s="53"/>
      <c r="C46" s="54"/>
    </row>
    <row r="47" spans="1:4" x14ac:dyDescent="0.25">
      <c r="C47" s="55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2021-02-26T07:16:15Z</cp:lastPrinted>
  <dcterms:created xsi:type="dcterms:W3CDTF">2018-08-28T07:18:51Z</dcterms:created>
  <dcterms:modified xsi:type="dcterms:W3CDTF">2021-02-26T07:16:21Z</dcterms:modified>
</cp:coreProperties>
</file>