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19" i="1" l="1"/>
  <c r="F24" i="1"/>
  <c r="F26" i="1"/>
  <c r="G52" i="1" l="1"/>
  <c r="G51" i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4" i="1"/>
  <c r="G5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<sst xmlns="http://schemas.openxmlformats.org/spreadsheetml/2006/main" count="156" uniqueCount="135">
  <si>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</si>
  <si>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</si>
  <si>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</si>
  <si>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</si>
  <si>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</si>
  <si>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</si>
  <si>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</si>
  <si>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</si>
  <si>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</si>
  <si>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</si>
  <si>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</si>
  <si>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</si>
  <si>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</si>
  <si>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</si>
  <si>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</si>
  <si>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</si>
  <si>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</si>
  <si>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</si>
  <si>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</si>
  <si>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</si>
  <si>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</si>
  <si>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</si>
  <si>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</si>
  <si>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</si>
  <si>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</si>
  <si>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</si>
  <si>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</si>
  <si>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</si>
  <si>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</si>
  <si>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</si>
  <si>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</si>
  <si>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</si>
  <si>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</si>
  <si>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</si>
  <si>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</si>
  <si>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</si>
  <si>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</si>
  <si>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</si>
  <si>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</si>
  <si>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</si>
  <si>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</si>
  <si>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</si>
  <si>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</si>
  <si>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</si>
  <si>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</si>
  <si>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</si>
  <si>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</si>
  <si>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</si>
  <si>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</si>
  <si>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</si>
  <si>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</si>
  <si>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</si>
  <si>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</si>
  <si>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</si>
  <si>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</si>
  <si>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</si>
  <si>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</si>
  <si>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</si>
  <si>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</si>
  <si>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</si>
  <si>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</si>
  <si>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</si>
  <si>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</si>
  <si>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</si>
  <si>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</si>
  <si>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</si>
  <si>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</si>
  <si>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</si>
  <si>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</si>
  <si>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</si>
  <si>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</si>
  <si>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</si>
  <si>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</si>
  <si>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</si>
  <si>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</si>
  <si>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</si>
  <si>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Луговая,10</t>
    </r>
  </si>
  <si>
    <t>ГП ЯО "Северный Водоканал"</t>
  </si>
  <si>
    <t>2.1.</t>
  </si>
  <si>
    <t>Услуги распространения счетов-квитанций на кап.ремонт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</si>
  <si>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</si>
  <si>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>Обслуживание  вентканалов  (</t>
    </r>
    <r>
      <rPr>
        <sz val="8"/>
        <color theme="1"/>
        <rFont val="Times New Roman"/>
        <family val="1"/>
        <charset val="204"/>
      </rPr>
      <t>тариф)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</si>
  <si>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</si>
  <si>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</si>
  <si>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</si>
  <si>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</si>
  <si>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</si>
  <si>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</si>
  <si>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</si>
  <si>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Остаток средств по капитальному ремонту на спец счете на 01.01.2021г.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</si>
  <si>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</si>
  <si>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</si>
  <si>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</si>
  <si>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</si>
  <si>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</si>
  <si>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10 ул. Луговая </t>
    </r>
    <r>
      <rPr>
        <sz val="12"/>
        <rFont val="Arial"/>
        <family val="2"/>
        <charset val="204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</si>
  <si>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</si>
  <si>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</si>
  <si>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</si>
  <si>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</si>
  <si>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</si>
  <si>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</si>
  <si>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2 шт.</t>
  </si>
  <si>
    <t>Ремонт системы центрального отопления</t>
  </si>
  <si>
    <t>в том числе смена труб с фасонными частями и муфтовой арматурой</t>
  </si>
  <si>
    <t>4,1 м.</t>
  </si>
  <si>
    <t>регулировка ц/о</t>
  </si>
  <si>
    <t>10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</si>
  <si>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</si>
  <si>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</si>
  <si>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</si>
  <si>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</si>
  <si>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</si>
  <si>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</si>
  <si>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48 м.</t>
  </si>
  <si>
    <t>Электромонтажные работы</t>
  </si>
  <si>
    <t>в том числе:</t>
  </si>
  <si>
    <t>смена выключателей автоматических</t>
  </si>
  <si>
    <t>смена электропроводки</t>
  </si>
  <si>
    <t>2 м.</t>
  </si>
  <si>
    <t>установка розеток</t>
  </si>
  <si>
    <t>1 шт.</t>
  </si>
  <si>
    <t>смена светильников</t>
  </si>
  <si>
    <t>Общестроительные работы</t>
  </si>
  <si>
    <t>Ремонт водосточных труб</t>
  </si>
  <si>
    <t>2,4 м.</t>
  </si>
  <si>
    <t>Ремонт штукатурки стен</t>
  </si>
  <si>
    <t>5 м2</t>
  </si>
  <si>
    <t>Проверка и прочистка вентиляции</t>
  </si>
  <si>
    <t>Укрепление решёток</t>
  </si>
  <si>
    <t>Укрепление балконного козырька</t>
  </si>
  <si>
    <t>Прочие работы</t>
  </si>
  <si>
    <t>Благоустройство</t>
  </si>
  <si>
    <t>Спиливание деревьев</t>
  </si>
  <si>
    <t>7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</si>
</sst>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workbookViewId="0">
      <pane xSplit="6" ySplit="14" topLeftCell="G48" activePane="bottomRight" state="frozen"/>
      <selection pane="topRight" activeCell="G1" sqref="G1"/>
      <selection pane="bottomLeft" activeCell="A14" sqref="A14"/>
      <selection pane="bottomRight" activeCell="F33" sqref="F33:F3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64" t="s">
        <v>22</v>
      </c>
      <c r="B2" s="64"/>
      <c r="C2" s="64"/>
      <c r="D2" s="64"/>
      <c r="E2" s="64"/>
      <c r="F2" s="64"/>
      <c r="G2" s="64"/>
    </row>
    <row r="3" spans="1:7" ht="15.75" thickBot="1" x14ac:dyDescent="0.3">
      <c r="A3" s="65" t="s">
        <v>23</v>
      </c>
      <c r="B3" s="65"/>
      <c r="C3" s="65"/>
      <c r="D3" s="65"/>
      <c r="E3" s="65"/>
      <c r="F3" s="65"/>
      <c r="G3" s="65"/>
    </row>
    <row r="4" spans="1:7" ht="8.25" customHeight="1" x14ac:dyDescent="0.25"/>
    <row r="5" spans="1:7" x14ac:dyDescent="0.25">
      <c r="A5" s="64" t="s">
        <v>24</v>
      </c>
      <c r="B5" s="64"/>
      <c r="C5" s="64"/>
      <c r="D5" s="64"/>
      <c r="E5" s="64"/>
      <c r="F5" s="64"/>
      <c r="G5" s="64"/>
    </row>
    <row r="6" spans="1:7" ht="13.5" customHeight="1" x14ac:dyDescent="0.25">
      <c r="A6" s="86" t="s">
        <v>25</v>
      </c>
      <c r="B6" s="86"/>
      <c r="C6" s="86"/>
      <c r="D6" s="86"/>
      <c r="E6" s="86"/>
      <c r="F6" s="86"/>
      <c r="G6" s="86"/>
    </row>
    <row r="7" spans="1:7" ht="15" customHeight="1" x14ac:dyDescent="0.25">
      <c r="A7" s="87" t="s">
        <v>88</v>
      </c>
      <c r="B7" s="87"/>
      <c r="C7" s="87"/>
      <c r="D7" s="87"/>
      <c r="E7" s="87"/>
      <c r="F7" s="87"/>
      <c r="G7" s="87"/>
    </row>
    <row r="8" spans="1:7" ht="15.75" x14ac:dyDescent="0.25">
      <c r="A8" s="86" t="s">
        <v>76</v>
      </c>
      <c r="B8" s="86"/>
      <c r="C8" s="86"/>
      <c r="D8" s="86"/>
      <c r="E8" s="86"/>
      <c r="F8" s="86"/>
      <c r="G8" s="86"/>
    </row>
    <row r="9" spans="1:7" ht="9.75" customHeight="1" x14ac:dyDescent="0.25"/>
    <row r="10" spans="1:7" x14ac:dyDescent="0.25">
      <c r="A10" s="89" t="s">
        <v>27</v>
      </c>
      <c r="B10" s="89"/>
      <c r="C10" s="89"/>
      <c r="D10" s="89"/>
      <c r="E10" s="89"/>
    </row>
    <row r="11" spans="1:7" x14ac:dyDescent="0.25">
      <c r="A11" s="89" t="s">
        <v>28</v>
      </c>
      <c r="B11" s="89"/>
      <c r="C11" s="89"/>
      <c r="D11" s="89"/>
      <c r="E11" s="89"/>
      <c r="G11" s="24">
        <v>240064.39</v>
      </c>
    </row>
    <row r="12" spans="1:7" ht="11.25" customHeight="1" x14ac:dyDescent="0.25"/>
    <row r="13" spans="1:7" x14ac:dyDescent="0.25">
      <c r="A13" s="88" t="s">
        <v>26</v>
      </c>
      <c r="B13" s="88"/>
      <c r="C13" s="88"/>
      <c r="D13" s="88"/>
      <c r="E13" s="88"/>
    </row>
    <row r="15" spans="1:7" ht="36" x14ac:dyDescent="0.25">
      <c r="A15" s="69" t="s">
        <v>0</v>
      </c>
      <c r="B15" s="69"/>
      <c r="C15" s="15" t="s">
        <v>82</v>
      </c>
      <c r="D15" s="2" t="s">
        <v>83</v>
      </c>
      <c r="E15" s="5" t="s">
        <v>15</v>
      </c>
      <c r="F15" s="2" t="s">
        <v>84</v>
      </c>
      <c r="G15" s="18" t="s">
        <v>85</v>
      </c>
    </row>
    <row r="16" spans="1:7" x14ac:dyDescent="0.25">
      <c r="A16" s="69"/>
      <c r="B16" s="69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0">
        <v>1</v>
      </c>
      <c r="B17" s="70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3.25" customHeight="1" x14ac:dyDescent="0.25">
      <c r="A18" s="71" t="s">
        <v>67</v>
      </c>
      <c r="B18" s="71"/>
      <c r="C18" s="17">
        <f>C19+C20+C21+C22+C23</f>
        <v>83999.170000000013</v>
      </c>
      <c r="D18" s="13">
        <f>D19+D20+D21+D22+D23</f>
        <v>670468.26000000013</v>
      </c>
      <c r="E18" s="13">
        <f>E19+E20+E21+E22+E23</f>
        <v>754467.42999999993</v>
      </c>
      <c r="F18" s="13">
        <f>F19+F20+F21+F22+F23</f>
        <v>669187.09999999986</v>
      </c>
      <c r="G18" s="17">
        <f>G19+G20+G21+G22+G23</f>
        <v>85280.33000000006</v>
      </c>
      <c r="H18" s="26"/>
    </row>
    <row r="19" spans="1:10" ht="11.25" customHeight="1" x14ac:dyDescent="0.25">
      <c r="A19" s="66" t="s">
        <v>1</v>
      </c>
      <c r="B19" s="66"/>
      <c r="C19" s="17">
        <v>76003.17</v>
      </c>
      <c r="D19" s="13">
        <v>611892</v>
      </c>
      <c r="E19" s="13">
        <f>C19+D19</f>
        <v>687895.17</v>
      </c>
      <c r="F19" s="13">
        <f>609424.23+73.94+297.06+480.87</f>
        <v>610276.1</v>
      </c>
      <c r="G19" s="17">
        <f>E19-F19</f>
        <v>77619.070000000065</v>
      </c>
      <c r="H19" s="26"/>
    </row>
    <row r="20" spans="1:10" ht="12" customHeight="1" x14ac:dyDescent="0.25">
      <c r="A20" s="66" t="s">
        <v>2</v>
      </c>
      <c r="B20" s="66"/>
      <c r="C20" s="17">
        <v>550.35</v>
      </c>
      <c r="D20" s="13">
        <v>3835.68</v>
      </c>
      <c r="E20" s="13">
        <f t="shared" ref="E20:E26" si="0">C20+D20</f>
        <v>4386.03</v>
      </c>
      <c r="F20" s="13">
        <v>3890.19</v>
      </c>
      <c r="G20" s="17">
        <f>E20-F20</f>
        <v>495.83999999999969</v>
      </c>
      <c r="H20" s="29"/>
      <c r="I20" s="29"/>
      <c r="J20" s="29"/>
    </row>
    <row r="21" spans="1:10" ht="12" customHeight="1" x14ac:dyDescent="0.25">
      <c r="A21" s="66" t="s">
        <v>3</v>
      </c>
      <c r="B21" s="66"/>
      <c r="C21" s="17">
        <v>2343.66</v>
      </c>
      <c r="D21" s="13">
        <v>16735.68</v>
      </c>
      <c r="E21" s="13">
        <f t="shared" si="0"/>
        <v>19079.34</v>
      </c>
      <c r="F21" s="13">
        <v>16885.189999999999</v>
      </c>
      <c r="G21" s="17">
        <f t="shared" ref="G21:G23" si="1">E21-F21</f>
        <v>2194.1500000000015</v>
      </c>
      <c r="H21" s="26"/>
    </row>
    <row r="22" spans="1:10" ht="12" customHeight="1" x14ac:dyDescent="0.25">
      <c r="A22" s="66" t="s">
        <v>4</v>
      </c>
      <c r="B22" s="66"/>
      <c r="C22" s="17">
        <v>729.3</v>
      </c>
      <c r="D22" s="13">
        <v>5578.52</v>
      </c>
      <c r="E22" s="13">
        <f t="shared" si="0"/>
        <v>6307.8200000000006</v>
      </c>
      <c r="F22" s="13">
        <v>5587.21</v>
      </c>
      <c r="G22" s="17">
        <f t="shared" si="1"/>
        <v>720.61000000000058</v>
      </c>
    </row>
    <row r="23" spans="1:10" ht="12" customHeight="1" x14ac:dyDescent="0.25">
      <c r="A23" s="66" t="s">
        <v>5</v>
      </c>
      <c r="B23" s="66"/>
      <c r="C23" s="17">
        <v>4372.6899999999996</v>
      </c>
      <c r="D23" s="13">
        <v>32426.38</v>
      </c>
      <c r="E23" s="13">
        <f t="shared" si="0"/>
        <v>36799.07</v>
      </c>
      <c r="F23" s="13">
        <v>32548.41</v>
      </c>
      <c r="G23" s="17">
        <f t="shared" si="1"/>
        <v>4250.66</v>
      </c>
    </row>
    <row r="24" spans="1:10" ht="11.25" customHeight="1" x14ac:dyDescent="0.25">
      <c r="A24" s="73" t="s">
        <v>6</v>
      </c>
      <c r="B24" s="73"/>
      <c r="C24" s="17">
        <v>20697.32</v>
      </c>
      <c r="D24" s="13">
        <v>0</v>
      </c>
      <c r="E24" s="13">
        <f t="shared" si="0"/>
        <v>20697.32</v>
      </c>
      <c r="F24" s="13">
        <f>20732.71</f>
        <v>20732.71</v>
      </c>
      <c r="G24" s="17">
        <f>E24-F24</f>
        <v>-35.389999999999418</v>
      </c>
    </row>
    <row r="25" spans="1:10" ht="10.5" customHeight="1" x14ac:dyDescent="0.25">
      <c r="A25" s="73" t="s">
        <v>7</v>
      </c>
      <c r="B25" s="73"/>
      <c r="C25" s="17">
        <v>7691.92</v>
      </c>
      <c r="D25" s="13">
        <v>0</v>
      </c>
      <c r="E25" s="13">
        <f t="shared" si="0"/>
        <v>7691.92</v>
      </c>
      <c r="F25" s="13">
        <v>7691.92</v>
      </c>
      <c r="G25" s="17">
        <f t="shared" ref="G25:G26" si="2">E25-F25</f>
        <v>0</v>
      </c>
    </row>
    <row r="26" spans="1:10" ht="12.75" customHeight="1" x14ac:dyDescent="0.25">
      <c r="A26" s="73" t="s">
        <v>8</v>
      </c>
      <c r="B26" s="73"/>
      <c r="C26" s="17">
        <v>0</v>
      </c>
      <c r="D26" s="13">
        <v>10115.299999999999</v>
      </c>
      <c r="E26" s="13">
        <f t="shared" si="0"/>
        <v>10115.299999999999</v>
      </c>
      <c r="F26" s="13">
        <f>D26</f>
        <v>10115.299999999999</v>
      </c>
      <c r="G26" s="17">
        <f t="shared" si="2"/>
        <v>0</v>
      </c>
    </row>
    <row r="27" spans="1:10" x14ac:dyDescent="0.25">
      <c r="A27" s="67" t="s">
        <v>9</v>
      </c>
      <c r="B27" s="67"/>
      <c r="C27" s="17">
        <f>C18+C24+C25+C26</f>
        <v>112388.41000000002</v>
      </c>
      <c r="D27" s="13">
        <f>D18+D24+D25+D26</f>
        <v>680583.56000000017</v>
      </c>
      <c r="E27" s="13">
        <f>E18+E24+E25+E26</f>
        <v>792971.97</v>
      </c>
      <c r="F27" s="13">
        <f>F18+F24+F25+F26</f>
        <v>707727.02999999991</v>
      </c>
      <c r="G27" s="17">
        <f>G18+G24+G25+G26</f>
        <v>85244.940000000061</v>
      </c>
    </row>
    <row r="28" spans="1:10" ht="9" customHeight="1" x14ac:dyDescent="0.25"/>
    <row r="29" spans="1:10" x14ac:dyDescent="0.25">
      <c r="A29" s="8" t="s">
        <v>21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3" t="s">
        <v>10</v>
      </c>
      <c r="B31" s="68" t="s">
        <v>11</v>
      </c>
      <c r="C31" s="68"/>
      <c r="D31" s="68"/>
      <c r="E31" s="68"/>
      <c r="F31" s="3" t="s">
        <v>12</v>
      </c>
      <c r="G31" s="4" t="s">
        <v>16</v>
      </c>
    </row>
    <row r="32" spans="1:10" x14ac:dyDescent="0.25">
      <c r="A32" s="6" t="s">
        <v>17</v>
      </c>
      <c r="B32" s="72" t="s">
        <v>30</v>
      </c>
      <c r="C32" s="72"/>
      <c r="D32" s="72"/>
      <c r="E32" s="72"/>
      <c r="F32" s="14" t="s">
        <v>62</v>
      </c>
      <c r="G32" s="21">
        <v>36260.199999999997</v>
      </c>
    </row>
    <row r="33" spans="1:9" ht="34.5" customHeight="1" x14ac:dyDescent="0.25">
      <c r="A33" s="30" t="s">
        <v>18</v>
      </c>
      <c r="B33" s="81" t="s">
        <v>31</v>
      </c>
      <c r="C33" s="81"/>
      <c r="D33" s="81"/>
      <c r="E33" s="81"/>
      <c r="F33" s="90" t="s">
        <v>73</v>
      </c>
      <c r="G33" s="21">
        <v>24405.919999999998</v>
      </c>
    </row>
    <row r="34" spans="1:9" x14ac:dyDescent="0.25">
      <c r="A34" s="30" t="s">
        <v>78</v>
      </c>
      <c r="B34" s="77" t="s">
        <v>79</v>
      </c>
      <c r="C34" s="78"/>
      <c r="D34" s="78"/>
      <c r="E34" s="79"/>
      <c r="F34" s="91"/>
      <c r="G34" s="21">
        <v>2976</v>
      </c>
    </row>
    <row r="35" spans="1:9" ht="29.25" customHeight="1" x14ac:dyDescent="0.25">
      <c r="A35" s="7" t="s">
        <v>19</v>
      </c>
      <c r="B35" s="82" t="s">
        <v>32</v>
      </c>
      <c r="C35" s="82"/>
      <c r="D35" s="82"/>
      <c r="E35" s="82"/>
      <c r="F35" s="92" t="s">
        <v>72</v>
      </c>
      <c r="G35" s="21">
        <v>116325</v>
      </c>
    </row>
    <row r="36" spans="1:9" ht="15" customHeight="1" x14ac:dyDescent="0.25">
      <c r="A36" s="6" t="s">
        <v>20</v>
      </c>
      <c r="B36" s="72" t="s">
        <v>33</v>
      </c>
      <c r="C36" s="72"/>
      <c r="D36" s="72"/>
      <c r="E36" s="72"/>
      <c r="F36" s="93"/>
      <c r="G36" s="21">
        <v>40793</v>
      </c>
    </row>
    <row r="37" spans="1:9" ht="14.25" customHeight="1" x14ac:dyDescent="0.25">
      <c r="A37" s="28" t="s">
        <v>74</v>
      </c>
      <c r="B37" s="96" t="s">
        <v>80</v>
      </c>
      <c r="C37" s="96"/>
      <c r="D37" s="96"/>
      <c r="E37" s="96"/>
      <c r="F37" s="93"/>
      <c r="G37" s="21">
        <v>16038.2</v>
      </c>
    </row>
    <row r="38" spans="1:9" ht="12.75" customHeight="1" x14ac:dyDescent="0.25">
      <c r="A38" s="31" t="s">
        <v>75</v>
      </c>
      <c r="B38" s="80" t="s">
        <v>70</v>
      </c>
      <c r="C38" s="80"/>
      <c r="D38" s="80"/>
      <c r="E38" s="80"/>
      <c r="F38" s="93"/>
      <c r="G38" s="21"/>
    </row>
    <row r="39" spans="1:9" ht="12.75" customHeight="1" x14ac:dyDescent="0.25">
      <c r="A39" s="32" t="s">
        <v>29</v>
      </c>
      <c r="B39" s="72" t="s">
        <v>81</v>
      </c>
      <c r="C39" s="72"/>
      <c r="D39" s="72"/>
      <c r="E39" s="72"/>
      <c r="F39" s="94"/>
      <c r="G39" s="21">
        <v>4881.16</v>
      </c>
    </row>
    <row r="40" spans="1:9" ht="16.5" customHeight="1" x14ac:dyDescent="0.25">
      <c r="A40" s="6" t="s">
        <v>34</v>
      </c>
      <c r="B40" s="81" t="s">
        <v>68</v>
      </c>
      <c r="C40" s="81"/>
      <c r="D40" s="81"/>
      <c r="E40" s="81"/>
      <c r="F40" s="20" t="s">
        <v>60</v>
      </c>
      <c r="G40" s="21">
        <v>6973.12</v>
      </c>
    </row>
    <row r="41" spans="1:9" ht="16.5" customHeight="1" x14ac:dyDescent="0.25">
      <c r="A41" s="6" t="s">
        <v>91</v>
      </c>
      <c r="B41" s="83" t="s">
        <v>92</v>
      </c>
      <c r="C41" s="84"/>
      <c r="D41" s="84"/>
      <c r="E41" s="85"/>
      <c r="F41" s="20" t="s">
        <v>93</v>
      </c>
      <c r="G41" s="21">
        <v>34863.599999999999</v>
      </c>
    </row>
    <row r="42" spans="1:9" ht="15.75" customHeight="1" x14ac:dyDescent="0.25">
      <c r="A42" s="28" t="s">
        <v>38</v>
      </c>
      <c r="B42" s="74" t="s">
        <v>69</v>
      </c>
      <c r="C42" s="75"/>
      <c r="D42" s="75"/>
      <c r="E42" s="76"/>
      <c r="F42" s="20"/>
      <c r="G42" s="21"/>
    </row>
    <row r="43" spans="1:9" ht="15.75" customHeight="1" x14ac:dyDescent="0.25">
      <c r="A43" s="28" t="s">
        <v>39</v>
      </c>
      <c r="B43" s="74" t="s">
        <v>65</v>
      </c>
      <c r="C43" s="75"/>
      <c r="D43" s="75"/>
      <c r="E43" s="76"/>
      <c r="F43" s="20"/>
      <c r="G43" s="21"/>
    </row>
    <row r="44" spans="1:9" x14ac:dyDescent="0.25">
      <c r="A44" s="6" t="s">
        <v>40</v>
      </c>
      <c r="B44" s="72" t="s">
        <v>35</v>
      </c>
      <c r="C44" s="72"/>
      <c r="D44" s="72"/>
      <c r="E44" s="72"/>
      <c r="F44" s="14" t="s">
        <v>63</v>
      </c>
      <c r="G44" s="21">
        <v>71125.8</v>
      </c>
    </row>
    <row r="45" spans="1:9" x14ac:dyDescent="0.25">
      <c r="A45" s="6" t="s">
        <v>41</v>
      </c>
      <c r="B45" s="72" t="s">
        <v>36</v>
      </c>
      <c r="C45" s="72"/>
      <c r="D45" s="72"/>
      <c r="E45" s="72"/>
      <c r="F45" s="14" t="s">
        <v>63</v>
      </c>
      <c r="G45" s="21">
        <v>122029.6</v>
      </c>
      <c r="I45" s="25"/>
    </row>
    <row r="46" spans="1:9" x14ac:dyDescent="0.25">
      <c r="A46" s="28" t="s">
        <v>42</v>
      </c>
      <c r="B46" s="74" t="s">
        <v>71</v>
      </c>
      <c r="C46" s="75"/>
      <c r="D46" s="75"/>
      <c r="E46" s="76"/>
      <c r="F46" s="14"/>
      <c r="G46" s="21">
        <v>0</v>
      </c>
    </row>
    <row r="47" spans="1:9" x14ac:dyDescent="0.25">
      <c r="A47" s="6" t="s">
        <v>44</v>
      </c>
      <c r="B47" s="72" t="s">
        <v>37</v>
      </c>
      <c r="C47" s="72"/>
      <c r="D47" s="72"/>
      <c r="E47" s="72"/>
      <c r="F47" s="19" t="s">
        <v>61</v>
      </c>
      <c r="G47" s="21">
        <v>2440.84</v>
      </c>
    </row>
    <row r="48" spans="1:9" x14ac:dyDescent="0.25">
      <c r="A48" s="101" t="s">
        <v>43</v>
      </c>
      <c r="B48" s="102"/>
      <c r="C48" s="102"/>
      <c r="D48" s="102"/>
      <c r="E48" s="103"/>
      <c r="F48" s="6"/>
      <c r="G48" s="21"/>
    </row>
    <row r="49" spans="1:7" ht="12" customHeight="1" x14ac:dyDescent="0.25">
      <c r="A49" s="19" t="s">
        <v>45</v>
      </c>
      <c r="B49" s="95" t="s">
        <v>2</v>
      </c>
      <c r="C49" s="95"/>
      <c r="D49" s="95"/>
      <c r="E49" s="95"/>
      <c r="F49" s="36" t="s">
        <v>77</v>
      </c>
      <c r="G49" s="13">
        <f>D20</f>
        <v>3835.68</v>
      </c>
    </row>
    <row r="50" spans="1:7" ht="12" customHeight="1" x14ac:dyDescent="0.25">
      <c r="A50" s="19" t="s">
        <v>46</v>
      </c>
      <c r="B50" s="95" t="s">
        <v>3</v>
      </c>
      <c r="C50" s="95"/>
      <c r="D50" s="95"/>
      <c r="E50" s="95"/>
      <c r="F50" s="36" t="s">
        <v>90</v>
      </c>
      <c r="G50" s="13">
        <f>D21</f>
        <v>16735.68</v>
      </c>
    </row>
    <row r="51" spans="1:7" ht="12" customHeight="1" x14ac:dyDescent="0.25">
      <c r="A51" s="19" t="s">
        <v>48</v>
      </c>
      <c r="B51" s="95" t="s">
        <v>47</v>
      </c>
      <c r="C51" s="95"/>
      <c r="D51" s="95"/>
      <c r="E51" s="95"/>
      <c r="F51" s="14" t="s">
        <v>64</v>
      </c>
      <c r="G51" s="13">
        <f>D23</f>
        <v>32426.38</v>
      </c>
    </row>
    <row r="52" spans="1:7" ht="12" customHeight="1" x14ac:dyDescent="0.25">
      <c r="A52" s="19" t="s">
        <v>49</v>
      </c>
      <c r="B52" s="95" t="s">
        <v>4</v>
      </c>
      <c r="C52" s="95"/>
      <c r="D52" s="95"/>
      <c r="E52" s="95"/>
      <c r="F52" s="36" t="s">
        <v>77</v>
      </c>
      <c r="G52" s="13">
        <f>D22</f>
        <v>5578.52</v>
      </c>
    </row>
    <row r="53" spans="1:7" ht="14.25" customHeight="1" x14ac:dyDescent="0.25">
      <c r="A53" s="6" t="s">
        <v>50</v>
      </c>
      <c r="B53" s="100" t="s">
        <v>15</v>
      </c>
      <c r="C53" s="100"/>
      <c r="D53" s="100"/>
      <c r="E53" s="100"/>
      <c r="F53" s="6"/>
      <c r="G53" s="13">
        <f>SUM(G32:G52)</f>
        <v>537688.69999999995</v>
      </c>
    </row>
    <row r="54" spans="1:7" x14ac:dyDescent="0.25">
      <c r="A54" s="6" t="s">
        <v>66</v>
      </c>
      <c r="B54" s="101" t="s">
        <v>86</v>
      </c>
      <c r="C54" s="102"/>
      <c r="D54" s="102"/>
      <c r="E54" s="102"/>
      <c r="F54" s="103"/>
      <c r="G54" s="22">
        <f>G11+F18+F26-G53</f>
        <v>381678.08999999997</v>
      </c>
    </row>
    <row r="55" spans="1:7" ht="11.25" customHeight="1" x14ac:dyDescent="0.25"/>
    <row r="56" spans="1:7" x14ac:dyDescent="0.25">
      <c r="A56" s="104" t="s">
        <v>51</v>
      </c>
      <c r="B56" s="104"/>
      <c r="C56" s="11"/>
      <c r="D56" s="11"/>
      <c r="E56" s="11"/>
    </row>
    <row r="57" spans="1:7" x14ac:dyDescent="0.25">
      <c r="A57" s="105" t="s">
        <v>87</v>
      </c>
      <c r="B57" s="105"/>
      <c r="C57" s="105"/>
      <c r="D57" s="105"/>
      <c r="E57" s="105"/>
      <c r="G57" s="27">
        <f>G24+G25</f>
        <v>-35.389999999999418</v>
      </c>
    </row>
    <row r="58" spans="1:7" x14ac:dyDescent="0.25">
      <c r="A58" s="42"/>
      <c r="B58" s="42"/>
      <c r="C58" s="42"/>
      <c r="D58" s="42"/>
      <c r="E58" s="42"/>
      <c r="G58" s="27"/>
    </row>
    <row r="59" spans="1:7" x14ac:dyDescent="0.25">
      <c r="A59" s="41" t="s">
        <v>89</v>
      </c>
      <c r="B59" s="41"/>
      <c r="C59" s="41"/>
      <c r="D59" s="41"/>
      <c r="E59" s="41"/>
      <c r="F59" s="43"/>
      <c r="G59" s="27">
        <v>316881</v>
      </c>
    </row>
    <row r="60" spans="1:7" ht="11.25" customHeight="1" x14ac:dyDescent="0.25">
      <c r="A60" s="11"/>
      <c r="B60" s="11"/>
      <c r="C60" s="11"/>
      <c r="D60" s="11"/>
      <c r="E60" s="11"/>
    </row>
    <row r="61" spans="1:7" x14ac:dyDescent="0.25">
      <c r="A61" s="104" t="s">
        <v>52</v>
      </c>
      <c r="B61" s="104"/>
      <c r="C61" s="11"/>
      <c r="D61" s="11"/>
      <c r="E61" s="11"/>
    </row>
    <row r="62" spans="1:7" ht="9" customHeight="1" x14ac:dyDescent="0.25"/>
    <row r="63" spans="1:7" x14ac:dyDescent="0.25">
      <c r="A63" s="14" t="s">
        <v>10</v>
      </c>
      <c r="B63" s="106" t="s">
        <v>55</v>
      </c>
      <c r="C63" s="107"/>
      <c r="D63" s="107"/>
      <c r="E63" s="108"/>
      <c r="F63" s="12" t="s">
        <v>53</v>
      </c>
      <c r="G63" s="6" t="s">
        <v>54</v>
      </c>
    </row>
    <row r="64" spans="1:7" ht="12" customHeight="1" x14ac:dyDescent="0.25">
      <c r="A64" s="14" t="s">
        <v>17</v>
      </c>
      <c r="B64" s="97" t="s">
        <v>56</v>
      </c>
      <c r="C64" s="98"/>
      <c r="D64" s="98"/>
      <c r="E64" s="99"/>
      <c r="F64" s="1"/>
      <c r="G64" s="1"/>
    </row>
    <row r="65" spans="1:7" ht="12" customHeight="1" x14ac:dyDescent="0.25">
      <c r="A65" s="14" t="s">
        <v>18</v>
      </c>
      <c r="B65" s="97" t="s">
        <v>57</v>
      </c>
      <c r="C65" s="98"/>
      <c r="D65" s="98"/>
      <c r="E65" s="99"/>
      <c r="F65" s="33"/>
      <c r="G65" s="34"/>
    </row>
    <row r="66" spans="1:7" ht="12" customHeight="1" x14ac:dyDescent="0.25">
      <c r="A66" s="14" t="s">
        <v>19</v>
      </c>
      <c r="B66" s="97" t="s">
        <v>58</v>
      </c>
      <c r="C66" s="98"/>
      <c r="D66" s="98"/>
      <c r="E66" s="99"/>
      <c r="F66" s="33">
        <v>2</v>
      </c>
      <c r="G66" s="35">
        <v>59594.27</v>
      </c>
    </row>
    <row r="67" spans="1:7" ht="12" customHeight="1" x14ac:dyDescent="0.25">
      <c r="A67" s="37"/>
      <c r="B67" s="38"/>
      <c r="D67" s="38"/>
      <c r="E67" s="38"/>
      <c r="F67" s="39"/>
      <c r="G67" s="40"/>
    </row>
    <row r="68" spans="1:7" ht="12" customHeight="1" x14ac:dyDescent="0.25">
      <c r="A68" s="37"/>
      <c r="B68" s="38"/>
      <c r="D68" s="38"/>
      <c r="E68" s="38"/>
      <c r="F68" s="39"/>
      <c r="G68" s="40"/>
    </row>
  </sheetData>
  <mergeCells count="54">
    <mergeCell ref="B49:E49"/>
    <mergeCell ref="B37:E37"/>
    <mergeCell ref="B64:E64"/>
    <mergeCell ref="B65:E65"/>
    <mergeCell ref="B66:E66"/>
    <mergeCell ref="B50:E50"/>
    <mergeCell ref="B51:E51"/>
    <mergeCell ref="B52:E52"/>
    <mergeCell ref="B53:E53"/>
    <mergeCell ref="B54:F54"/>
    <mergeCell ref="A56:B56"/>
    <mergeCell ref="A57:E57"/>
    <mergeCell ref="A61:B61"/>
    <mergeCell ref="B63:E63"/>
    <mergeCell ref="A48:E48"/>
    <mergeCell ref="B46:E46"/>
    <mergeCell ref="B41:E41"/>
    <mergeCell ref="A5:G5"/>
    <mergeCell ref="A6:G6"/>
    <mergeCell ref="A7:G7"/>
    <mergeCell ref="A8:G8"/>
    <mergeCell ref="A13:E13"/>
    <mergeCell ref="A10:E10"/>
    <mergeCell ref="A11:E11"/>
    <mergeCell ref="F33:F34"/>
    <mergeCell ref="F35:F39"/>
    <mergeCell ref="B47:E47"/>
    <mergeCell ref="A24:B24"/>
    <mergeCell ref="A25:B25"/>
    <mergeCell ref="A26:B26"/>
    <mergeCell ref="B45:E45"/>
    <mergeCell ref="B42:E42"/>
    <mergeCell ref="B43:E43"/>
    <mergeCell ref="B36:E36"/>
    <mergeCell ref="B34:E34"/>
    <mergeCell ref="B38:E38"/>
    <mergeCell ref="B39:E39"/>
    <mergeCell ref="B40:E40"/>
    <mergeCell ref="B44:E44"/>
    <mergeCell ref="B32:E32"/>
    <mergeCell ref="B33:E33"/>
    <mergeCell ref="B35:E35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</mergeCells>
  <pageMargins left="0.23622047244094491" right="0.1968503937007874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workbookViewId="0">
      <selection activeCell="C4" sqref="C4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4" t="s">
        <v>94</v>
      </c>
    </row>
    <row r="2" spans="1:4" ht="71.25" customHeight="1" x14ac:dyDescent="0.25">
      <c r="A2" s="109" t="s">
        <v>95</v>
      </c>
      <c r="B2" s="110"/>
      <c r="C2" s="110"/>
      <c r="D2" s="110"/>
    </row>
    <row r="3" spans="1:4" ht="26.45" customHeight="1" x14ac:dyDescent="0.25">
      <c r="A3" s="45" t="s">
        <v>10</v>
      </c>
      <c r="B3" s="45" t="s">
        <v>96</v>
      </c>
      <c r="C3" s="45" t="s">
        <v>97</v>
      </c>
      <c r="D3" s="46" t="s">
        <v>98</v>
      </c>
    </row>
    <row r="4" spans="1:4" ht="15.75" x14ac:dyDescent="0.25">
      <c r="A4" s="45">
        <v>1</v>
      </c>
      <c r="B4" s="47" t="s">
        <v>99</v>
      </c>
      <c r="C4" s="46"/>
      <c r="D4" s="48"/>
    </row>
    <row r="5" spans="1:4" ht="15.75" x14ac:dyDescent="0.25">
      <c r="A5" s="45"/>
      <c r="B5" s="49" t="s">
        <v>100</v>
      </c>
      <c r="C5" s="45"/>
      <c r="D5" s="48">
        <v>1586</v>
      </c>
    </row>
    <row r="6" spans="1:4" ht="15.75" x14ac:dyDescent="0.25">
      <c r="A6" s="45"/>
      <c r="B6" s="50" t="s">
        <v>101</v>
      </c>
      <c r="C6" s="45" t="s">
        <v>102</v>
      </c>
      <c r="D6" s="48"/>
    </row>
    <row r="7" spans="1:4" ht="15.75" x14ac:dyDescent="0.25">
      <c r="A7" s="45"/>
      <c r="B7" s="50"/>
      <c r="C7" s="45"/>
      <c r="D7" s="48"/>
    </row>
    <row r="8" spans="1:4" ht="30.75" x14ac:dyDescent="0.25">
      <c r="A8" s="45"/>
      <c r="B8" s="49" t="s">
        <v>103</v>
      </c>
      <c r="C8" s="45"/>
      <c r="D8" s="48">
        <v>8111</v>
      </c>
    </row>
    <row r="9" spans="1:4" ht="29.25" x14ac:dyDescent="0.25">
      <c r="A9" s="45"/>
      <c r="B9" s="51" t="s">
        <v>104</v>
      </c>
      <c r="C9" s="45" t="s">
        <v>105</v>
      </c>
      <c r="D9" s="48"/>
    </row>
    <row r="10" spans="1:4" ht="15.75" x14ac:dyDescent="0.25">
      <c r="A10" s="45"/>
      <c r="B10" s="51" t="s">
        <v>106</v>
      </c>
      <c r="C10" s="45" t="s">
        <v>107</v>
      </c>
      <c r="D10" s="48"/>
    </row>
    <row r="11" spans="1:4" ht="15.75" x14ac:dyDescent="0.25">
      <c r="A11" s="45"/>
      <c r="B11" s="50"/>
      <c r="C11" s="45"/>
      <c r="D11" s="48"/>
    </row>
    <row r="12" spans="1:4" ht="15.75" x14ac:dyDescent="0.25">
      <c r="A12" s="45"/>
      <c r="B12" s="52" t="s">
        <v>108</v>
      </c>
      <c r="C12" s="45"/>
      <c r="D12" s="48">
        <v>2448</v>
      </c>
    </row>
    <row r="13" spans="1:4" ht="17.25" customHeight="1" x14ac:dyDescent="0.25">
      <c r="A13" s="45"/>
      <c r="B13" s="49" t="s">
        <v>109</v>
      </c>
      <c r="C13" s="45" t="s">
        <v>110</v>
      </c>
      <c r="D13" s="48">
        <v>46468</v>
      </c>
    </row>
    <row r="14" spans="1:4" ht="15.75" x14ac:dyDescent="0.25">
      <c r="A14" s="45"/>
      <c r="B14" s="49" t="s">
        <v>111</v>
      </c>
      <c r="C14" s="45"/>
      <c r="D14" s="48">
        <v>2510</v>
      </c>
    </row>
    <row r="15" spans="1:4" ht="15.75" x14ac:dyDescent="0.25">
      <c r="A15" s="45"/>
      <c r="B15" s="49"/>
      <c r="C15" s="45"/>
      <c r="D15" s="48"/>
    </row>
    <row r="16" spans="1:4" ht="15.75" x14ac:dyDescent="0.25">
      <c r="A16" s="45"/>
      <c r="B16" s="49" t="s">
        <v>112</v>
      </c>
      <c r="C16" s="45"/>
      <c r="D16" s="48">
        <v>8343</v>
      </c>
    </row>
    <row r="17" spans="1:4" ht="15.75" x14ac:dyDescent="0.25">
      <c r="A17" s="45"/>
      <c r="B17" s="50" t="s">
        <v>113</v>
      </c>
      <c r="C17" s="45" t="s">
        <v>114</v>
      </c>
      <c r="D17" s="48"/>
    </row>
    <row r="18" spans="1:4" ht="15.75" x14ac:dyDescent="0.25">
      <c r="A18" s="45"/>
      <c r="B18" s="49"/>
      <c r="C18" s="45"/>
      <c r="D18" s="48"/>
    </row>
    <row r="19" spans="1:4" ht="15.75" x14ac:dyDescent="0.25">
      <c r="A19" s="45">
        <v>2</v>
      </c>
      <c r="B19" s="47" t="s">
        <v>115</v>
      </c>
      <c r="C19" s="45"/>
      <c r="D19" s="48">
        <v>4346</v>
      </c>
    </row>
    <row r="20" spans="1:4" ht="15.75" x14ac:dyDescent="0.25">
      <c r="A20" s="45"/>
      <c r="B20" s="50" t="s">
        <v>116</v>
      </c>
      <c r="C20" s="45"/>
      <c r="D20" s="48"/>
    </row>
    <row r="21" spans="1:4" ht="16.5" customHeight="1" x14ac:dyDescent="0.25">
      <c r="A21" s="45"/>
      <c r="B21" s="50" t="s">
        <v>117</v>
      </c>
      <c r="C21" s="45" t="s">
        <v>102</v>
      </c>
      <c r="D21" s="48"/>
    </row>
    <row r="22" spans="1:4" ht="15.75" x14ac:dyDescent="0.25">
      <c r="A22" s="45"/>
      <c r="B22" s="50" t="s">
        <v>118</v>
      </c>
      <c r="C22" s="45" t="s">
        <v>119</v>
      </c>
      <c r="D22" s="48"/>
    </row>
    <row r="23" spans="1:4" ht="15.75" x14ac:dyDescent="0.25">
      <c r="A23" s="45"/>
      <c r="B23" s="50" t="s">
        <v>120</v>
      </c>
      <c r="C23" s="45" t="s">
        <v>121</v>
      </c>
      <c r="D23" s="48"/>
    </row>
    <row r="24" spans="1:4" ht="15.75" x14ac:dyDescent="0.25">
      <c r="A24" s="45"/>
      <c r="B24" s="50" t="s">
        <v>122</v>
      </c>
      <c r="C24" s="45" t="s">
        <v>121</v>
      </c>
      <c r="D24" s="48"/>
    </row>
    <row r="25" spans="1:4" ht="15.75" customHeight="1" x14ac:dyDescent="0.25">
      <c r="A25" s="45"/>
      <c r="B25" s="50"/>
      <c r="C25" s="45"/>
      <c r="D25" s="48"/>
    </row>
    <row r="26" spans="1:4" ht="15.75" x14ac:dyDescent="0.25">
      <c r="A26" s="45">
        <v>3</v>
      </c>
      <c r="B26" s="47" t="s">
        <v>123</v>
      </c>
      <c r="C26" s="45"/>
      <c r="D26" s="48"/>
    </row>
    <row r="27" spans="1:4" ht="18" customHeight="1" x14ac:dyDescent="0.25">
      <c r="A27" s="45"/>
      <c r="B27" s="49" t="s">
        <v>124</v>
      </c>
      <c r="C27" s="45" t="s">
        <v>125</v>
      </c>
      <c r="D27" s="48">
        <v>2547</v>
      </c>
    </row>
    <row r="28" spans="1:4" ht="15.75" x14ac:dyDescent="0.25">
      <c r="A28" s="45"/>
      <c r="B28" s="49" t="s">
        <v>126</v>
      </c>
      <c r="C28" s="45" t="s">
        <v>127</v>
      </c>
      <c r="D28" s="48">
        <v>7395</v>
      </c>
    </row>
    <row r="29" spans="1:4" ht="18" customHeight="1" x14ac:dyDescent="0.25">
      <c r="A29" s="45"/>
      <c r="B29" s="49" t="s">
        <v>128</v>
      </c>
      <c r="C29" s="45" t="s">
        <v>121</v>
      </c>
      <c r="D29" s="48">
        <v>491</v>
      </c>
    </row>
    <row r="30" spans="1:4" ht="19.5" customHeight="1" x14ac:dyDescent="0.25">
      <c r="A30" s="45"/>
      <c r="B30" s="49" t="s">
        <v>129</v>
      </c>
      <c r="C30" s="45" t="s">
        <v>121</v>
      </c>
      <c r="D30" s="48">
        <v>1023</v>
      </c>
    </row>
    <row r="31" spans="1:4" ht="20.25" customHeight="1" x14ac:dyDescent="0.25">
      <c r="A31" s="45"/>
      <c r="B31" s="49" t="s">
        <v>130</v>
      </c>
      <c r="C31" s="45" t="s">
        <v>121</v>
      </c>
      <c r="D31" s="48">
        <v>1213</v>
      </c>
    </row>
    <row r="32" spans="1:4" ht="15.75" x14ac:dyDescent="0.25">
      <c r="A32" s="45"/>
      <c r="B32" s="49"/>
      <c r="C32" s="45"/>
      <c r="D32" s="48"/>
    </row>
    <row r="33" spans="1:4" ht="15.6" customHeight="1" x14ac:dyDescent="0.25">
      <c r="A33" s="45">
        <v>4</v>
      </c>
      <c r="B33" s="47" t="s">
        <v>131</v>
      </c>
      <c r="C33" s="45"/>
      <c r="D33" s="48">
        <v>9146</v>
      </c>
    </row>
    <row r="34" spans="1:4" ht="15.6" customHeight="1" x14ac:dyDescent="0.25">
      <c r="A34" s="45"/>
      <c r="B34" s="47"/>
      <c r="C34" s="45"/>
      <c r="D34" s="48"/>
    </row>
    <row r="35" spans="1:4" ht="15.6" customHeight="1" x14ac:dyDescent="0.25">
      <c r="A35" s="45">
        <v>5</v>
      </c>
      <c r="B35" s="47" t="s">
        <v>132</v>
      </c>
      <c r="C35" s="45"/>
      <c r="D35" s="48">
        <v>20698</v>
      </c>
    </row>
    <row r="36" spans="1:4" ht="15.6" customHeight="1" x14ac:dyDescent="0.25">
      <c r="A36" s="45"/>
      <c r="B36" s="53" t="s">
        <v>133</v>
      </c>
      <c r="C36" s="45" t="s">
        <v>134</v>
      </c>
      <c r="D36" s="48"/>
    </row>
    <row r="37" spans="1:4" ht="27" customHeight="1" x14ac:dyDescent="0.25">
      <c r="A37" s="46"/>
      <c r="B37" s="54" t="s">
        <v>9</v>
      </c>
      <c r="C37" s="45"/>
      <c r="D37" s="55">
        <f>SUM(D4:D36)</f>
        <v>116325</v>
      </c>
    </row>
    <row r="38" spans="1:4" ht="15.75" x14ac:dyDescent="0.25">
      <c r="A38" s="56"/>
      <c r="B38" s="56"/>
      <c r="C38" s="56"/>
    </row>
    <row r="39" spans="1:4" ht="15.75" x14ac:dyDescent="0.25">
      <c r="A39" s="56"/>
      <c r="B39" s="56"/>
      <c r="C39" s="56"/>
    </row>
    <row r="40" spans="1:4" ht="15.75" x14ac:dyDescent="0.25">
      <c r="A40" s="56"/>
      <c r="B40" s="56"/>
      <c r="C40" s="56"/>
    </row>
    <row r="41" spans="1:4" ht="31.15" customHeight="1" x14ac:dyDescent="0.25">
      <c r="A41" s="56"/>
      <c r="B41" s="57"/>
      <c r="C41" s="58"/>
    </row>
    <row r="42" spans="1:4" ht="15.75" x14ac:dyDescent="0.25">
      <c r="A42" s="56"/>
      <c r="B42" s="56"/>
      <c r="C42" s="58"/>
      <c r="D42" s="59"/>
    </row>
    <row r="43" spans="1:4" ht="26.45" customHeight="1" x14ac:dyDescent="0.25">
      <c r="A43" s="60"/>
      <c r="B43" s="61"/>
      <c r="C43" s="62"/>
    </row>
    <row r="44" spans="1:4" x14ac:dyDescent="0.25">
      <c r="C44" s="6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2021-02-26T07:18:48Z</cp:lastPrinted>
  <dcterms:created xsi:type="dcterms:W3CDTF">2018-08-28T07:18:51Z</dcterms:created>
  <dcterms:modified xsi:type="dcterms:W3CDTF">2021-03-11T07:19:56Z</dcterms:modified>
</cp:coreProperties>
</file>