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F26" i="1" l="1"/>
  <c r="F19" i="1"/>
  <c r="D19" i="1"/>
  <c r="G49" i="1" l="1"/>
  <c r="G50" i="1"/>
  <c r="G53" i="1" s="1"/>
  <c r="G51" i="1"/>
  <c r="G52" i="1"/>
  <c r="F18" i="1" l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7" i="1" l="1"/>
  <c r="G54" i="1"/>
  <c r="F27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<sst xmlns="http://schemas.openxmlformats.org/spreadsheetml/2006/main" count="140" uniqueCount="124">
  <si>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</si>
  <si>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</si>
  <si>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</si>
  <si>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</si>
  <si>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</si>
  <si>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</si>
  <si>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</si>
  <si>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</si>
  <si>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</si>
  <si>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</si>
  <si>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</si>
  <si>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</si>
  <si>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</si>
  <si>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</si>
  <si>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</si>
  <si>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</si>
  <si>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</si>
  <si>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</si>
  <si>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</si>
  <si>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</si>
  <si>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</si>
  <si>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</si>
  <si>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</si>
  <si>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</si>
  <si>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</si>
  <si>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</si>
  <si>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</si>
  <si>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</si>
  <si>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</si>
  <si>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</si>
  <si>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</si>
  <si>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</si>
  <si>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</si>
  <si>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</si>
  <si>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</si>
  <si>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</si>
  <si>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</si>
  <si>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</si>
  <si>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</si>
  <si>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</si>
  <si>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</si>
  <si>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</si>
  <si>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</si>
  <si>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</si>
  <si>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</si>
  <si>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</si>
  <si>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</si>
  <si>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</si>
  <si>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</si>
  <si>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</si>
  <si>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</si>
  <si>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</si>
  <si>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</si>
  <si>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</si>
  <si>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</si>
  <si>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</si>
  <si>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</si>
  <si>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</si>
  <si>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</si>
  <si>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</si>
  <si>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</si>
  <si>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</si>
  <si>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</si>
  <si>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</si>
  <si>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</si>
  <si>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</si>
  <si>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</si>
  <si>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</si>
  <si>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</si>
  <si>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</si>
  <si>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</si>
  <si>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</si>
  <si>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</si>
  <si>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</si>
  <si>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color theme="2" tint="-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</si>
  <si>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2" tint="-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</si>
  <si>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Куйбышева,13</t>
    </r>
  </si>
  <si>
    <t>ООО "ПЖХ "Базис"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</si>
  <si>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</si>
  <si>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</si>
  <si>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2.1.</t>
  </si>
  <si>
    <t>Услуги распространения счетов-квитанций на кап.ремонт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</si>
  <si>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</si>
  <si>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</si>
  <si>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</si>
  <si>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</si>
  <si>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</si>
  <si>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</si>
  <si>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</si>
  <si>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Остаток средств по капитальному ремонту на спец счете на 01.01.2021г.</t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</si>
  <si>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</si>
  <si>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</si>
  <si>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</si>
  <si>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</si>
  <si>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</si>
  <si>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13 ул. Куйбышева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</si>
  <si>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</si>
  <si>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</si>
  <si>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</si>
  <si>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</si>
  <si>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</si>
  <si>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</si>
  <si>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24,4 м.</t>
  </si>
  <si>
    <t>регулировка ц/о</t>
  </si>
  <si>
    <t>45 приб.</t>
  </si>
  <si>
    <t>смена вентилей</t>
  </si>
  <si>
    <t>11 шт.</t>
  </si>
  <si>
    <t>смена пробок радиаторных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</si>
  <si>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</si>
  <si>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</si>
  <si>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</si>
  <si>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</si>
  <si>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</si>
  <si>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</si>
  <si>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</si>
  <si>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12 шт.</t>
  </si>
  <si>
    <t>смена выключателей</t>
  </si>
  <si>
    <t>2 шт.</t>
  </si>
  <si>
    <t>смена светильников</t>
  </si>
  <si>
    <t>1 шт.</t>
  </si>
  <si>
    <t>Общестроительные работы</t>
  </si>
  <si>
    <t>Установка почтовых ящиков</t>
  </si>
  <si>
    <t>15 шт.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</si>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</sst>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2" tint="-0.499984740745262"/>
      <name val="Times New Roman"/>
      <family val="1"/>
      <charset val="204"/>
    </font>
    <font>
      <sz val="8"/>
      <color theme="2" tint="-0.499984740745262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17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0" fillId="0" borderId="1" xfId="0" applyFont="1" applyBorder="1"/>
    <xf numFmtId="2" fontId="0" fillId="0" borderId="0" xfId="0" applyNumberFormat="1" applyBorder="1"/>
    <xf numFmtId="0" fontId="0" fillId="0" borderId="0" xfId="0" applyBorder="1"/>
    <xf numFmtId="0" fontId="3" fillId="0" borderId="0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0" fillId="0" borderId="0" xfId="0" applyAlignment="1">
      <alignment horizontal="right" vertical="top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6"/>
  <sheetViews>
    <sheetView tabSelected="1" workbookViewId="0">
      <pane xSplit="6" ySplit="14" topLeftCell="G33" activePane="bottomRight" state="frozen"/>
      <selection pane="topRight" activeCell="G1" sqref="G1"/>
      <selection pane="bottomLeft" activeCell="A14" sqref="A14"/>
      <selection pane="bottomRight" activeCell="J35" sqref="J35"/>
    </sheetView>
  </sheetViews>
  <sheetFormatPr defaultRowHeight="15" x14ac:dyDescent="0.25"/>
  <cols>
    <col min="1" max="1" width="4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9" customWidth="1"/>
    <col min="9" max="9" width="10.42578125" customWidth="1"/>
    <col min="10" max="10" width="9.42578125" customWidth="1"/>
    <col min="11" max="12" width="9.5703125" bestFit="1" customWidth="1"/>
    <col min="14" max="14" width="11.5703125" bestFit="1" customWidth="1"/>
  </cols>
  <sheetData>
    <row r="2" spans="1:7" x14ac:dyDescent="0.25">
      <c r="A2" s="42" t="s">
        <v>24</v>
      </c>
      <c r="B2" s="42"/>
      <c r="C2" s="42"/>
      <c r="D2" s="42"/>
      <c r="E2" s="42"/>
      <c r="F2" s="42"/>
      <c r="G2" s="42"/>
    </row>
    <row r="3" spans="1:7" ht="15.75" thickBot="1" x14ac:dyDescent="0.3">
      <c r="A3" s="43" t="s">
        <v>25</v>
      </c>
      <c r="B3" s="43"/>
      <c r="C3" s="43"/>
      <c r="D3" s="43"/>
      <c r="E3" s="43"/>
      <c r="F3" s="43"/>
      <c r="G3" s="43"/>
    </row>
    <row r="4" spans="1:7" ht="8.25" customHeight="1" x14ac:dyDescent="0.25"/>
    <row r="5" spans="1:7" x14ac:dyDescent="0.25">
      <c r="A5" s="42" t="s">
        <v>26</v>
      </c>
      <c r="B5" s="42"/>
      <c r="C5" s="42"/>
      <c r="D5" s="42"/>
      <c r="E5" s="42"/>
      <c r="F5" s="42"/>
      <c r="G5" s="42"/>
    </row>
    <row r="6" spans="1:7" ht="13.5" customHeight="1" x14ac:dyDescent="0.25">
      <c r="A6" s="70" t="s">
        <v>27</v>
      </c>
      <c r="B6" s="70"/>
      <c r="C6" s="70"/>
      <c r="D6" s="70"/>
      <c r="E6" s="70"/>
      <c r="F6" s="70"/>
      <c r="G6" s="70"/>
    </row>
    <row r="7" spans="1:7" ht="15" customHeight="1" x14ac:dyDescent="0.25">
      <c r="A7" s="71" t="s">
        <v>82</v>
      </c>
      <c r="B7" s="71"/>
      <c r="C7" s="71"/>
      <c r="D7" s="71"/>
      <c r="E7" s="71"/>
      <c r="F7" s="71"/>
      <c r="G7" s="71"/>
    </row>
    <row r="8" spans="1:7" ht="15.75" x14ac:dyDescent="0.25">
      <c r="A8" s="70" t="s">
        <v>76</v>
      </c>
      <c r="B8" s="70"/>
      <c r="C8" s="70"/>
      <c r="D8" s="70"/>
      <c r="E8" s="70"/>
      <c r="F8" s="70"/>
      <c r="G8" s="70"/>
    </row>
    <row r="9" spans="1:7" ht="9.75" customHeight="1" x14ac:dyDescent="0.25"/>
    <row r="10" spans="1:7" x14ac:dyDescent="0.25">
      <c r="A10" s="73" t="s">
        <v>29</v>
      </c>
      <c r="B10" s="73"/>
      <c r="C10" s="73"/>
      <c r="D10" s="73"/>
      <c r="E10" s="73"/>
    </row>
    <row r="11" spans="1:7" x14ac:dyDescent="0.25">
      <c r="A11" s="73" t="s">
        <v>30</v>
      </c>
      <c r="B11" s="73"/>
      <c r="C11" s="73"/>
      <c r="D11" s="73"/>
      <c r="E11" s="73"/>
      <c r="G11" s="31">
        <v>186254.16</v>
      </c>
    </row>
    <row r="12" spans="1:7" ht="11.25" customHeight="1" x14ac:dyDescent="0.25"/>
    <row r="13" spans="1:7" x14ac:dyDescent="0.25">
      <c r="A13" s="72" t="s">
        <v>28</v>
      </c>
      <c r="B13" s="72"/>
      <c r="C13" s="72"/>
      <c r="D13" s="72"/>
      <c r="E13" s="72"/>
    </row>
    <row r="15" spans="1:7" ht="36" x14ac:dyDescent="0.25">
      <c r="A15" s="47" t="s">
        <v>0</v>
      </c>
      <c r="B15" s="47"/>
      <c r="C15" s="15" t="s">
        <v>83</v>
      </c>
      <c r="D15" s="2" t="s">
        <v>84</v>
      </c>
      <c r="E15" s="5" t="s">
        <v>15</v>
      </c>
      <c r="F15" s="2" t="s">
        <v>85</v>
      </c>
      <c r="G15" s="18" t="s">
        <v>86</v>
      </c>
    </row>
    <row r="16" spans="1:7" x14ac:dyDescent="0.25">
      <c r="A16" s="47"/>
      <c r="B16" s="47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48">
        <v>1</v>
      </c>
      <c r="B17" s="48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54" customHeight="1" x14ac:dyDescent="0.25">
      <c r="A18" s="49" t="s">
        <v>68</v>
      </c>
      <c r="B18" s="49"/>
      <c r="C18" s="17">
        <f>C19+C20+C21+C22+C23</f>
        <v>299330.71000000002</v>
      </c>
      <c r="D18" s="13">
        <f>D19+D20+D21+D22+D23</f>
        <v>729686.82</v>
      </c>
      <c r="E18" s="13">
        <f>E19+E20+E21+E22+E23</f>
        <v>1029017.53</v>
      </c>
      <c r="F18" s="13">
        <f>F19+F20+F21+F22+F23</f>
        <v>689119.33000000007</v>
      </c>
      <c r="G18" s="17">
        <f>G19+G20+G21+G22+G23</f>
        <v>339898.1999999999</v>
      </c>
      <c r="H18" s="25"/>
    </row>
    <row r="19" spans="1:10" x14ac:dyDescent="0.25">
      <c r="A19" s="44" t="s">
        <v>1</v>
      </c>
      <c r="B19" s="44"/>
      <c r="C19" s="17">
        <v>279093.90000000002</v>
      </c>
      <c r="D19" s="13">
        <f>658760.22</f>
        <v>658760.22</v>
      </c>
      <c r="E19" s="13">
        <f>C19+D19</f>
        <v>937854.12</v>
      </c>
      <c r="F19" s="13">
        <f>622686.79+1022.17</f>
        <v>623708.96000000008</v>
      </c>
      <c r="G19" s="17">
        <f>E19-F19</f>
        <v>314145.15999999992</v>
      </c>
      <c r="H19" s="25"/>
    </row>
    <row r="20" spans="1:10" x14ac:dyDescent="0.25">
      <c r="A20" s="44" t="s">
        <v>2</v>
      </c>
      <c r="B20" s="44"/>
      <c r="C20" s="17">
        <v>803.73</v>
      </c>
      <c r="D20" s="13">
        <v>3083.76</v>
      </c>
      <c r="E20" s="13">
        <f t="shared" ref="E20:E26" si="0">C20+D20</f>
        <v>3887.4900000000002</v>
      </c>
      <c r="F20" s="13">
        <v>2858.85</v>
      </c>
      <c r="G20" s="17">
        <f t="shared" ref="G20:G23" si="1">E20-F20</f>
        <v>1028.6400000000003</v>
      </c>
      <c r="H20" s="28"/>
      <c r="I20" s="28"/>
      <c r="J20" s="28"/>
    </row>
    <row r="21" spans="1:10" x14ac:dyDescent="0.25">
      <c r="A21" s="44" t="s">
        <v>3</v>
      </c>
      <c r="B21" s="44"/>
      <c r="C21" s="17">
        <v>3616.46</v>
      </c>
      <c r="D21" s="13">
        <v>13685.1</v>
      </c>
      <c r="E21" s="13">
        <f t="shared" si="0"/>
        <v>17301.560000000001</v>
      </c>
      <c r="F21" s="13">
        <v>12648.12</v>
      </c>
      <c r="G21" s="17">
        <f t="shared" si="1"/>
        <v>4653.4400000000005</v>
      </c>
    </row>
    <row r="22" spans="1:10" x14ac:dyDescent="0.25">
      <c r="A22" s="44" t="s">
        <v>4</v>
      </c>
      <c r="B22" s="44"/>
      <c r="C22" s="17">
        <v>1337.67</v>
      </c>
      <c r="D22" s="13">
        <v>4625.5200000000004</v>
      </c>
      <c r="E22" s="13">
        <f t="shared" si="0"/>
        <v>5963.1900000000005</v>
      </c>
      <c r="F22" s="13">
        <v>4279.97</v>
      </c>
      <c r="G22" s="17">
        <f t="shared" si="1"/>
        <v>1683.2200000000003</v>
      </c>
      <c r="I22" s="25"/>
    </row>
    <row r="23" spans="1:10" x14ac:dyDescent="0.25">
      <c r="A23" s="44" t="s">
        <v>5</v>
      </c>
      <c r="B23" s="44"/>
      <c r="C23" s="17">
        <v>14478.95</v>
      </c>
      <c r="D23" s="13">
        <v>49532.22</v>
      </c>
      <c r="E23" s="13">
        <f t="shared" si="0"/>
        <v>64011.17</v>
      </c>
      <c r="F23" s="13">
        <v>45623.43</v>
      </c>
      <c r="G23" s="17">
        <f t="shared" si="1"/>
        <v>18387.739999999998</v>
      </c>
    </row>
    <row r="24" spans="1:10" x14ac:dyDescent="0.25">
      <c r="A24" s="50" t="s">
        <v>6</v>
      </c>
      <c r="B24" s="50"/>
      <c r="C24" s="17">
        <v>127811.8</v>
      </c>
      <c r="D24" s="13">
        <v>0</v>
      </c>
      <c r="E24" s="13">
        <f t="shared" si="0"/>
        <v>127811.8</v>
      </c>
      <c r="F24" s="13">
        <v>13627.34</v>
      </c>
      <c r="G24" s="17">
        <f>E24-F24</f>
        <v>114184.46</v>
      </c>
    </row>
    <row r="25" spans="1:10" x14ac:dyDescent="0.25">
      <c r="A25" s="50" t="s">
        <v>7</v>
      </c>
      <c r="B25" s="50"/>
      <c r="C25" s="17">
        <v>41721.47</v>
      </c>
      <c r="D25" s="13">
        <v>0</v>
      </c>
      <c r="E25" s="13">
        <f t="shared" si="0"/>
        <v>41721.47</v>
      </c>
      <c r="F25" s="13">
        <v>5254.19</v>
      </c>
      <c r="G25" s="17">
        <f t="shared" ref="G25:G26" si="2">E25-F25</f>
        <v>36467.279999999999</v>
      </c>
    </row>
    <row r="26" spans="1:10" x14ac:dyDescent="0.25">
      <c r="A26" s="50" t="s">
        <v>8</v>
      </c>
      <c r="B26" s="50"/>
      <c r="C26" s="17">
        <v>0</v>
      </c>
      <c r="D26" s="13">
        <v>10115.299999999999</v>
      </c>
      <c r="E26" s="13">
        <f t="shared" si="0"/>
        <v>10115.299999999999</v>
      </c>
      <c r="F26" s="13">
        <f>D26</f>
        <v>10115.299999999999</v>
      </c>
      <c r="G26" s="17">
        <f t="shared" si="2"/>
        <v>0</v>
      </c>
    </row>
    <row r="27" spans="1:10" x14ac:dyDescent="0.25">
      <c r="A27" s="45" t="s">
        <v>9</v>
      </c>
      <c r="B27" s="45"/>
      <c r="C27" s="17">
        <f>C18++C24+C25+C26</f>
        <v>468863.98</v>
      </c>
      <c r="D27" s="13">
        <f>D18+D24+D25+D26</f>
        <v>739802.12</v>
      </c>
      <c r="E27" s="13">
        <f>E18+E24+E25+E26</f>
        <v>1208666.1000000001</v>
      </c>
      <c r="F27" s="13">
        <f>F18+F24+F25+F26</f>
        <v>718116.16</v>
      </c>
      <c r="G27" s="17">
        <f>G18+G24+G25+G26</f>
        <v>490549.93999999994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3" t="s">
        <v>10</v>
      </c>
      <c r="B31" s="46" t="s">
        <v>11</v>
      </c>
      <c r="C31" s="46"/>
      <c r="D31" s="46"/>
      <c r="E31" s="46"/>
      <c r="F31" s="3" t="s">
        <v>12</v>
      </c>
      <c r="G31" s="4" t="s">
        <v>16</v>
      </c>
    </row>
    <row r="32" spans="1:10" x14ac:dyDescent="0.25">
      <c r="A32" s="6" t="s">
        <v>17</v>
      </c>
      <c r="B32" s="51" t="s">
        <v>32</v>
      </c>
      <c r="C32" s="51"/>
      <c r="D32" s="51"/>
      <c r="E32" s="51"/>
      <c r="F32" s="14" t="s">
        <v>64</v>
      </c>
      <c r="G32" s="21">
        <v>40088.28</v>
      </c>
      <c r="I32" s="24"/>
    </row>
    <row r="33" spans="1:14" ht="34.5" customHeight="1" x14ac:dyDescent="0.25">
      <c r="A33" s="29" t="s">
        <v>18</v>
      </c>
      <c r="B33" s="52" t="s">
        <v>33</v>
      </c>
      <c r="C33" s="52"/>
      <c r="D33" s="52"/>
      <c r="E33" s="52"/>
      <c r="F33" s="60" t="s">
        <v>72</v>
      </c>
      <c r="G33" s="30">
        <v>26982.48</v>
      </c>
    </row>
    <row r="34" spans="1:14" x14ac:dyDescent="0.25">
      <c r="A34" s="29" t="s">
        <v>80</v>
      </c>
      <c r="B34" s="64" t="s">
        <v>81</v>
      </c>
      <c r="C34" s="65"/>
      <c r="D34" s="65"/>
      <c r="E34" s="66"/>
      <c r="F34" s="62"/>
      <c r="G34" s="30">
        <v>3013.2</v>
      </c>
    </row>
    <row r="35" spans="1:14" ht="32.25" customHeight="1" x14ac:dyDescent="0.25">
      <c r="A35" s="7" t="s">
        <v>19</v>
      </c>
      <c r="B35" s="53" t="s">
        <v>34</v>
      </c>
      <c r="C35" s="53"/>
      <c r="D35" s="53"/>
      <c r="E35" s="53"/>
      <c r="F35" s="60" t="s">
        <v>73</v>
      </c>
      <c r="G35" s="21">
        <v>131764</v>
      </c>
    </row>
    <row r="36" spans="1:14" x14ac:dyDescent="0.25">
      <c r="A36" s="32" t="s">
        <v>20</v>
      </c>
      <c r="B36" s="63" t="s">
        <v>74</v>
      </c>
      <c r="C36" s="63"/>
      <c r="D36" s="63"/>
      <c r="E36" s="63"/>
      <c r="F36" s="61"/>
      <c r="G36" s="21"/>
    </row>
    <row r="37" spans="1:14" x14ac:dyDescent="0.25">
      <c r="A37" s="32" t="s">
        <v>21</v>
      </c>
      <c r="B37" s="63" t="s">
        <v>75</v>
      </c>
      <c r="C37" s="63"/>
      <c r="D37" s="63"/>
      <c r="E37" s="63"/>
      <c r="F37" s="61"/>
      <c r="G37" s="21"/>
      <c r="K37" s="24"/>
    </row>
    <row r="38" spans="1:14" x14ac:dyDescent="0.25">
      <c r="A38" s="6" t="s">
        <v>22</v>
      </c>
      <c r="B38" s="51" t="s">
        <v>35</v>
      </c>
      <c r="C38" s="51"/>
      <c r="D38" s="51"/>
      <c r="E38" s="51"/>
      <c r="F38" s="61"/>
      <c r="G38" s="21">
        <v>45100.02</v>
      </c>
    </row>
    <row r="39" spans="1:14" x14ac:dyDescent="0.25">
      <c r="A39" s="6" t="s">
        <v>31</v>
      </c>
      <c r="B39" s="51" t="s">
        <v>78</v>
      </c>
      <c r="C39" s="51"/>
      <c r="D39" s="51"/>
      <c r="E39" s="51"/>
      <c r="F39" s="62"/>
      <c r="G39" s="21">
        <v>5396.52</v>
      </c>
    </row>
    <row r="40" spans="1:14" ht="21" customHeight="1" x14ac:dyDescent="0.25">
      <c r="A40" s="6" t="s">
        <v>36</v>
      </c>
      <c r="B40" s="52" t="s">
        <v>69</v>
      </c>
      <c r="C40" s="52"/>
      <c r="D40" s="52"/>
      <c r="E40" s="52"/>
      <c r="F40" s="20" t="s">
        <v>62</v>
      </c>
      <c r="G40" s="21">
        <v>7709.28</v>
      </c>
    </row>
    <row r="41" spans="1:14" ht="21" customHeight="1" x14ac:dyDescent="0.25">
      <c r="A41" s="6" t="s">
        <v>90</v>
      </c>
      <c r="B41" s="67" t="s">
        <v>91</v>
      </c>
      <c r="C41" s="68"/>
      <c r="D41" s="68"/>
      <c r="E41" s="69"/>
      <c r="F41" s="20" t="s">
        <v>92</v>
      </c>
      <c r="G41" s="21">
        <v>38724</v>
      </c>
    </row>
    <row r="42" spans="1:14" ht="15.75" customHeight="1" x14ac:dyDescent="0.25">
      <c r="A42" s="27" t="s">
        <v>40</v>
      </c>
      <c r="B42" s="57" t="s">
        <v>70</v>
      </c>
      <c r="C42" s="58"/>
      <c r="D42" s="58"/>
      <c r="E42" s="59"/>
      <c r="F42" s="20"/>
      <c r="G42" s="21"/>
    </row>
    <row r="43" spans="1:14" ht="15.75" customHeight="1" x14ac:dyDescent="0.25">
      <c r="A43" s="27" t="s">
        <v>41</v>
      </c>
      <c r="B43" s="57" t="s">
        <v>66</v>
      </c>
      <c r="C43" s="58"/>
      <c r="D43" s="58"/>
      <c r="E43" s="59"/>
      <c r="F43" s="20"/>
      <c r="G43" s="21"/>
    </row>
    <row r="44" spans="1:14" x14ac:dyDescent="0.25">
      <c r="A44" s="6" t="s">
        <v>42</v>
      </c>
      <c r="B44" s="51" t="s">
        <v>37</v>
      </c>
      <c r="C44" s="51"/>
      <c r="D44" s="51"/>
      <c r="E44" s="51"/>
      <c r="F44" s="14" t="s">
        <v>77</v>
      </c>
      <c r="G44" s="21">
        <v>78634.679999999993</v>
      </c>
    </row>
    <row r="45" spans="1:14" x14ac:dyDescent="0.25">
      <c r="A45" s="6" t="s">
        <v>43</v>
      </c>
      <c r="B45" s="51" t="s">
        <v>38</v>
      </c>
      <c r="C45" s="51"/>
      <c r="D45" s="51"/>
      <c r="E45" s="51"/>
      <c r="F45" s="14" t="s">
        <v>77</v>
      </c>
      <c r="G45" s="21">
        <v>134912.4</v>
      </c>
      <c r="I45" s="24"/>
      <c r="K45" s="36"/>
    </row>
    <row r="46" spans="1:14" x14ac:dyDescent="0.25">
      <c r="A46" s="27" t="s">
        <v>44</v>
      </c>
      <c r="B46" s="57" t="s">
        <v>71</v>
      </c>
      <c r="C46" s="58"/>
      <c r="D46" s="58"/>
      <c r="E46" s="59"/>
      <c r="F46" s="14"/>
      <c r="G46" s="21"/>
      <c r="L46" s="24"/>
      <c r="N46" s="25"/>
    </row>
    <row r="47" spans="1:14" x14ac:dyDescent="0.25">
      <c r="A47" s="6" t="s">
        <v>46</v>
      </c>
      <c r="B47" s="51" t="s">
        <v>39</v>
      </c>
      <c r="C47" s="51"/>
      <c r="D47" s="51"/>
      <c r="E47" s="51"/>
      <c r="F47" s="19" t="s">
        <v>63</v>
      </c>
      <c r="G47" s="21">
        <v>3830.82</v>
      </c>
      <c r="K47" s="24"/>
    </row>
    <row r="48" spans="1:14" x14ac:dyDescent="0.25">
      <c r="A48" s="54" t="s">
        <v>45</v>
      </c>
      <c r="B48" s="55"/>
      <c r="C48" s="55"/>
      <c r="D48" s="55"/>
      <c r="E48" s="56"/>
      <c r="F48" s="6"/>
      <c r="G48" s="21"/>
    </row>
    <row r="49" spans="1:7" x14ac:dyDescent="0.25">
      <c r="A49" s="6" t="s">
        <v>47</v>
      </c>
      <c r="B49" s="51" t="s">
        <v>2</v>
      </c>
      <c r="C49" s="51"/>
      <c r="D49" s="51"/>
      <c r="E49" s="51"/>
      <c r="F49" s="35" t="s">
        <v>79</v>
      </c>
      <c r="G49" s="21">
        <f>D20</f>
        <v>3083.76</v>
      </c>
    </row>
    <row r="50" spans="1:7" x14ac:dyDescent="0.25">
      <c r="A50" s="6" t="s">
        <v>48</v>
      </c>
      <c r="B50" s="51" t="s">
        <v>3</v>
      </c>
      <c r="C50" s="51"/>
      <c r="D50" s="51"/>
      <c r="E50" s="51"/>
      <c r="F50" s="35" t="s">
        <v>93</v>
      </c>
      <c r="G50" s="21">
        <f>D21</f>
        <v>13685.1</v>
      </c>
    </row>
    <row r="51" spans="1:7" x14ac:dyDescent="0.25">
      <c r="A51" s="6" t="s">
        <v>50</v>
      </c>
      <c r="B51" s="51" t="s">
        <v>49</v>
      </c>
      <c r="C51" s="51"/>
      <c r="D51" s="51"/>
      <c r="E51" s="51"/>
      <c r="F51" s="14" t="s">
        <v>65</v>
      </c>
      <c r="G51" s="21">
        <f>D23</f>
        <v>49532.22</v>
      </c>
    </row>
    <row r="52" spans="1:7" x14ac:dyDescent="0.25">
      <c r="A52" s="6" t="s">
        <v>51</v>
      </c>
      <c r="B52" s="51" t="s">
        <v>4</v>
      </c>
      <c r="C52" s="51"/>
      <c r="D52" s="51"/>
      <c r="E52" s="51"/>
      <c r="F52" s="35" t="s">
        <v>79</v>
      </c>
      <c r="G52" s="21">
        <f>D22</f>
        <v>4625.5200000000004</v>
      </c>
    </row>
    <row r="53" spans="1:7" x14ac:dyDescent="0.25">
      <c r="A53" s="6" t="s">
        <v>52</v>
      </c>
      <c r="B53" s="74" t="s">
        <v>15</v>
      </c>
      <c r="C53" s="74"/>
      <c r="D53" s="74"/>
      <c r="E53" s="74"/>
      <c r="F53" s="6"/>
      <c r="G53" s="13">
        <f>SUM(G32:G52)</f>
        <v>587082.28</v>
      </c>
    </row>
    <row r="54" spans="1:7" x14ac:dyDescent="0.25">
      <c r="A54" s="6" t="s">
        <v>67</v>
      </c>
      <c r="B54" s="54" t="s">
        <v>87</v>
      </c>
      <c r="C54" s="55"/>
      <c r="D54" s="55"/>
      <c r="E54" s="55"/>
      <c r="F54" s="56"/>
      <c r="G54" s="22">
        <f>G11+F18+F26-G53</f>
        <v>298406.51000000013</v>
      </c>
    </row>
    <row r="56" spans="1:7" x14ac:dyDescent="0.25">
      <c r="A56" s="76" t="s">
        <v>53</v>
      </c>
      <c r="B56" s="76"/>
      <c r="C56" s="11"/>
      <c r="D56" s="11"/>
      <c r="E56" s="11"/>
    </row>
    <row r="57" spans="1:7" x14ac:dyDescent="0.25">
      <c r="A57" s="77" t="s">
        <v>88</v>
      </c>
      <c r="B57" s="77"/>
      <c r="C57" s="77"/>
      <c r="D57" s="77"/>
      <c r="E57" s="77"/>
      <c r="G57" s="26">
        <f>G24+G25</f>
        <v>150651.74</v>
      </c>
    </row>
    <row r="58" spans="1:7" x14ac:dyDescent="0.25">
      <c r="A58" s="40"/>
      <c r="B58" s="40"/>
      <c r="C58" s="40"/>
      <c r="D58" s="40"/>
      <c r="E58" s="40"/>
      <c r="G58" s="26"/>
    </row>
    <row r="59" spans="1:7" x14ac:dyDescent="0.25">
      <c r="A59" s="39" t="s">
        <v>89</v>
      </c>
      <c r="B59" s="39"/>
      <c r="C59" s="39"/>
      <c r="D59" s="39"/>
      <c r="E59" s="39"/>
      <c r="F59" s="41"/>
      <c r="G59" s="26">
        <v>193029</v>
      </c>
    </row>
    <row r="60" spans="1:7" x14ac:dyDescent="0.25">
      <c r="A60" s="11"/>
      <c r="B60" s="11"/>
      <c r="C60" s="11"/>
      <c r="D60" s="11"/>
      <c r="E60" s="11"/>
    </row>
    <row r="61" spans="1:7" x14ac:dyDescent="0.25">
      <c r="A61" s="76" t="s">
        <v>54</v>
      </c>
      <c r="B61" s="76"/>
      <c r="C61" s="11"/>
      <c r="D61" s="11"/>
      <c r="E61" s="11"/>
    </row>
    <row r="63" spans="1:7" x14ac:dyDescent="0.25">
      <c r="A63" s="14" t="s">
        <v>10</v>
      </c>
      <c r="B63" s="78" t="s">
        <v>57</v>
      </c>
      <c r="C63" s="79"/>
      <c r="D63" s="79"/>
      <c r="E63" s="80"/>
      <c r="F63" s="12" t="s">
        <v>55</v>
      </c>
      <c r="G63" s="6" t="s">
        <v>56</v>
      </c>
    </row>
    <row r="64" spans="1:7" x14ac:dyDescent="0.25">
      <c r="A64" s="14" t="s">
        <v>17</v>
      </c>
      <c r="B64" s="81" t="s">
        <v>58</v>
      </c>
      <c r="C64" s="82"/>
      <c r="D64" s="82"/>
      <c r="E64" s="83"/>
      <c r="F64" s="1"/>
      <c r="G64" s="1"/>
    </row>
    <row r="65" spans="1:7" x14ac:dyDescent="0.25">
      <c r="A65" s="14" t="s">
        <v>18</v>
      </c>
      <c r="B65" s="81" t="s">
        <v>59</v>
      </c>
      <c r="C65" s="82"/>
      <c r="D65" s="82"/>
      <c r="E65" s="83"/>
      <c r="F65" s="33"/>
      <c r="G65" s="34"/>
    </row>
    <row r="66" spans="1:7" x14ac:dyDescent="0.25">
      <c r="A66" s="14" t="s">
        <v>19</v>
      </c>
      <c r="B66" s="81" t="s">
        <v>60</v>
      </c>
      <c r="C66" s="82"/>
      <c r="D66" s="82"/>
      <c r="E66" s="83"/>
      <c r="F66" s="33">
        <v>5</v>
      </c>
      <c r="G66" s="34">
        <v>42736.160000000003</v>
      </c>
    </row>
    <row r="70" spans="1:7" x14ac:dyDescent="0.25">
      <c r="A70" s="37"/>
      <c r="B70" s="37"/>
      <c r="C70" s="37"/>
      <c r="D70" s="37"/>
      <c r="E70" s="37"/>
      <c r="F70" s="37"/>
      <c r="G70" s="37"/>
    </row>
    <row r="71" spans="1:7" x14ac:dyDescent="0.25">
      <c r="A71" s="37"/>
      <c r="B71" s="37"/>
      <c r="C71" s="37"/>
      <c r="D71" s="37"/>
      <c r="E71" s="37"/>
      <c r="F71" s="37"/>
      <c r="G71" s="37"/>
    </row>
    <row r="72" spans="1:7" x14ac:dyDescent="0.25">
      <c r="A72" s="37"/>
      <c r="B72" s="37"/>
      <c r="C72" s="37"/>
      <c r="D72" s="37"/>
      <c r="E72" s="37"/>
      <c r="F72" s="37"/>
      <c r="G72" s="37"/>
    </row>
    <row r="73" spans="1:7" x14ac:dyDescent="0.25">
      <c r="A73" s="37"/>
      <c r="B73" s="37"/>
      <c r="C73" s="37"/>
      <c r="D73" s="37"/>
      <c r="E73" s="37"/>
      <c r="F73" s="37"/>
      <c r="G73" s="37"/>
    </row>
    <row r="74" spans="1:7" x14ac:dyDescent="0.25">
      <c r="A74" s="37"/>
      <c r="B74" s="37"/>
      <c r="C74" s="37"/>
      <c r="D74" s="37"/>
      <c r="E74" s="37"/>
      <c r="F74" s="37"/>
      <c r="G74" s="37"/>
    </row>
    <row r="75" spans="1:7" x14ac:dyDescent="0.25">
      <c r="A75" s="37"/>
      <c r="B75" s="75"/>
      <c r="C75" s="75"/>
      <c r="D75" s="75"/>
      <c r="E75" s="37"/>
      <c r="F75" s="37"/>
      <c r="G75" s="37"/>
    </row>
    <row r="76" spans="1:7" x14ac:dyDescent="0.25">
      <c r="A76" s="37"/>
      <c r="B76" s="37"/>
      <c r="C76" s="37"/>
      <c r="D76" s="37"/>
      <c r="E76" s="37"/>
      <c r="F76" s="38"/>
      <c r="G76" s="38"/>
    </row>
  </sheetData>
  <mergeCells count="55">
    <mergeCell ref="B75:D75"/>
    <mergeCell ref="B54:F54"/>
    <mergeCell ref="A56:B56"/>
    <mergeCell ref="A57:E57"/>
    <mergeCell ref="A61:B61"/>
    <mergeCell ref="B63:E63"/>
    <mergeCell ref="B64:E64"/>
    <mergeCell ref="B65:E65"/>
    <mergeCell ref="B66:E66"/>
    <mergeCell ref="B50:E50"/>
    <mergeCell ref="B51:E51"/>
    <mergeCell ref="B52:E52"/>
    <mergeCell ref="B47:E47"/>
    <mergeCell ref="B53:E53"/>
    <mergeCell ref="A6:G6"/>
    <mergeCell ref="A7:G7"/>
    <mergeCell ref="A8:G8"/>
    <mergeCell ref="A13:E13"/>
    <mergeCell ref="A10:E10"/>
    <mergeCell ref="A11:E11"/>
    <mergeCell ref="F35:F39"/>
    <mergeCell ref="B49:E49"/>
    <mergeCell ref="B36:E36"/>
    <mergeCell ref="B37:E37"/>
    <mergeCell ref="B34:E34"/>
    <mergeCell ref="B41:E41"/>
    <mergeCell ref="F33:F34"/>
    <mergeCell ref="B32:E32"/>
    <mergeCell ref="B33:E33"/>
    <mergeCell ref="B35:E35"/>
    <mergeCell ref="A48:E48"/>
    <mergeCell ref="B46:E46"/>
    <mergeCell ref="B45:E45"/>
    <mergeCell ref="B42:E42"/>
    <mergeCell ref="B43:E43"/>
    <mergeCell ref="B38:E38"/>
    <mergeCell ref="B40:E40"/>
    <mergeCell ref="B44:E44"/>
    <mergeCell ref="B39:E39"/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5:G5"/>
  </mergeCells>
  <pageMargins left="0.23622047244094491" right="0.23622047244094491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3" sqref="A3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84" t="s">
        <v>94</v>
      </c>
    </row>
    <row r="2" spans="1:4" ht="72.75" customHeight="1" x14ac:dyDescent="0.25">
      <c r="A2" s="85" t="s">
        <v>95</v>
      </c>
      <c r="B2" s="86"/>
      <c r="C2" s="86"/>
      <c r="D2" s="86"/>
    </row>
    <row r="3" spans="1:4" ht="15.75" x14ac:dyDescent="0.25">
      <c r="A3" s="87" t="s">
        <v>10</v>
      </c>
      <c r="B3" s="87" t="s">
        <v>96</v>
      </c>
      <c r="C3" s="87" t="s">
        <v>97</v>
      </c>
      <c r="D3" s="88" t="s">
        <v>98</v>
      </c>
    </row>
    <row r="4" spans="1:4" ht="15.75" x14ac:dyDescent="0.25">
      <c r="A4" s="87">
        <v>1</v>
      </c>
      <c r="B4" s="89" t="s">
        <v>99</v>
      </c>
      <c r="C4" s="88"/>
      <c r="D4" s="90"/>
    </row>
    <row r="5" spans="1:4" ht="30.75" x14ac:dyDescent="0.25">
      <c r="A5" s="87"/>
      <c r="B5" s="91" t="s">
        <v>100</v>
      </c>
      <c r="C5" s="87"/>
      <c r="D5" s="90">
        <v>40068</v>
      </c>
    </row>
    <row r="6" spans="1:4" ht="29.25" x14ac:dyDescent="0.25">
      <c r="A6" s="87"/>
      <c r="B6" s="92" t="s">
        <v>101</v>
      </c>
      <c r="C6" s="87" t="s">
        <v>102</v>
      </c>
      <c r="D6" s="90">
        <v>1724</v>
      </c>
    </row>
    <row r="7" spans="1:4" ht="15.75" x14ac:dyDescent="0.25">
      <c r="A7" s="87"/>
      <c r="B7" s="92" t="s">
        <v>103</v>
      </c>
      <c r="C7" s="87" t="s">
        <v>104</v>
      </c>
      <c r="D7" s="90"/>
    </row>
    <row r="8" spans="1:4" ht="15.75" x14ac:dyDescent="0.25">
      <c r="A8" s="87"/>
      <c r="B8" s="92" t="s">
        <v>105</v>
      </c>
      <c r="C8" s="87" t="s">
        <v>106</v>
      </c>
      <c r="D8" s="90"/>
    </row>
    <row r="9" spans="1:4" ht="15.75" x14ac:dyDescent="0.25">
      <c r="A9" s="87"/>
      <c r="B9" s="92" t="s">
        <v>107</v>
      </c>
      <c r="C9" s="87" t="s">
        <v>108</v>
      </c>
      <c r="D9" s="90"/>
    </row>
    <row r="10" spans="1:4" ht="15.75" x14ac:dyDescent="0.25">
      <c r="A10" s="87"/>
      <c r="B10" s="93"/>
      <c r="C10" s="87"/>
      <c r="D10" s="90"/>
    </row>
    <row r="11" spans="1:4" ht="15.75" x14ac:dyDescent="0.25">
      <c r="A11" s="87"/>
      <c r="B11" s="94" t="s">
        <v>109</v>
      </c>
      <c r="C11" s="87"/>
      <c r="D11" s="90">
        <v>3926</v>
      </c>
    </row>
    <row r="12" spans="1:4" ht="30.75" x14ac:dyDescent="0.25">
      <c r="A12" s="87"/>
      <c r="B12" s="91" t="s">
        <v>110</v>
      </c>
      <c r="C12" s="87" t="s">
        <v>111</v>
      </c>
      <c r="D12" s="90">
        <v>47169</v>
      </c>
    </row>
    <row r="13" spans="1:4" ht="15.75" x14ac:dyDescent="0.25">
      <c r="A13" s="87"/>
      <c r="B13" s="91" t="s">
        <v>112</v>
      </c>
      <c r="C13" s="87"/>
      <c r="D13" s="90">
        <v>3996</v>
      </c>
    </row>
    <row r="14" spans="1:4" ht="15.75" x14ac:dyDescent="0.25">
      <c r="A14" s="87"/>
      <c r="B14" s="91"/>
      <c r="C14" s="87"/>
      <c r="D14" s="90"/>
    </row>
    <row r="15" spans="1:4" ht="15.75" x14ac:dyDescent="0.25">
      <c r="A15" s="87">
        <v>2</v>
      </c>
      <c r="B15" s="89" t="s">
        <v>113</v>
      </c>
      <c r="C15" s="87"/>
      <c r="D15" s="90">
        <v>1959</v>
      </c>
    </row>
    <row r="16" spans="1:4" ht="15.75" x14ac:dyDescent="0.25">
      <c r="A16" s="87"/>
      <c r="B16" s="93" t="s">
        <v>114</v>
      </c>
      <c r="C16" s="87" t="s">
        <v>115</v>
      </c>
      <c r="D16" s="90"/>
    </row>
    <row r="17" spans="1:4" ht="15.75" x14ac:dyDescent="0.25">
      <c r="A17" s="87"/>
      <c r="B17" s="93" t="s">
        <v>116</v>
      </c>
      <c r="C17" s="87" t="s">
        <v>117</v>
      </c>
      <c r="D17" s="90"/>
    </row>
    <row r="18" spans="1:4" ht="15.75" x14ac:dyDescent="0.25">
      <c r="A18" s="87"/>
      <c r="B18" s="93" t="s">
        <v>118</v>
      </c>
      <c r="C18" s="87" t="s">
        <v>119</v>
      </c>
      <c r="D18" s="90"/>
    </row>
    <row r="19" spans="1:4" ht="15.75" x14ac:dyDescent="0.25">
      <c r="A19" s="87"/>
      <c r="B19" s="93"/>
      <c r="C19" s="87"/>
      <c r="D19" s="90"/>
    </row>
    <row r="20" spans="1:4" ht="15.75" x14ac:dyDescent="0.25">
      <c r="A20" s="87">
        <v>3</v>
      </c>
      <c r="B20" s="89" t="s">
        <v>120</v>
      </c>
      <c r="C20" s="87"/>
      <c r="D20" s="90"/>
    </row>
    <row r="21" spans="1:4" ht="15.75" x14ac:dyDescent="0.25">
      <c r="A21" s="87"/>
      <c r="B21" s="91" t="s">
        <v>121</v>
      </c>
      <c r="C21" s="87" t="s">
        <v>122</v>
      </c>
      <c r="D21" s="90">
        <v>27974</v>
      </c>
    </row>
    <row r="22" spans="1:4" ht="15.75" x14ac:dyDescent="0.25">
      <c r="A22" s="87"/>
      <c r="B22" s="91"/>
      <c r="C22" s="87"/>
      <c r="D22" s="90"/>
    </row>
    <row r="23" spans="1:4" ht="15.75" x14ac:dyDescent="0.25">
      <c r="A23" s="87">
        <v>4</v>
      </c>
      <c r="B23" s="89" t="s">
        <v>123</v>
      </c>
      <c r="C23" s="87"/>
      <c r="D23" s="90">
        <v>4948</v>
      </c>
    </row>
    <row r="24" spans="1:4" ht="15.75" x14ac:dyDescent="0.25">
      <c r="A24" s="87"/>
      <c r="B24" s="89"/>
      <c r="C24" s="87"/>
      <c r="D24" s="90"/>
    </row>
    <row r="25" spans="1:4" ht="15.75" x14ac:dyDescent="0.25">
      <c r="A25" s="88"/>
      <c r="B25" s="95" t="s">
        <v>9</v>
      </c>
      <c r="C25" s="87"/>
      <c r="D25" s="96">
        <f>SUM(D4:D24)</f>
        <v>131764</v>
      </c>
    </row>
    <row r="26" spans="1:4" ht="15.75" x14ac:dyDescent="0.25">
      <c r="A26" s="97"/>
      <c r="B26" s="97"/>
      <c r="C26" s="97"/>
    </row>
    <row r="27" spans="1:4" ht="15.75" x14ac:dyDescent="0.25">
      <c r="A27" s="97"/>
      <c r="B27" s="97"/>
      <c r="C27" s="97"/>
    </row>
    <row r="28" spans="1:4" ht="15.75" x14ac:dyDescent="0.25">
      <c r="A28" s="97"/>
      <c r="B28" s="97"/>
      <c r="C28" s="97"/>
    </row>
    <row r="29" spans="1:4" ht="15.75" x14ac:dyDescent="0.25">
      <c r="A29" s="97"/>
      <c r="B29" s="98"/>
      <c r="C29" s="99"/>
    </row>
    <row r="30" spans="1:4" ht="15.75" x14ac:dyDescent="0.25">
      <c r="A30" s="97"/>
      <c r="B30" s="97"/>
      <c r="C30" s="99"/>
      <c r="D30" s="100"/>
    </row>
    <row r="31" spans="1:4" x14ac:dyDescent="0.25">
      <c r="A31" s="101"/>
      <c r="B31" s="102"/>
      <c r="C31" s="103"/>
    </row>
    <row r="32" spans="1:4" x14ac:dyDescent="0.25">
      <c r="C32" s="10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2021-03-03T07:31:48Z</cp:lastPrinted>
  <dcterms:created xsi:type="dcterms:W3CDTF">2018-08-28T07:18:51Z</dcterms:created>
  <dcterms:modified xsi:type="dcterms:W3CDTF">2021-03-03T07:31:54Z</dcterms:modified>
</cp:coreProperties>
</file>