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F19" i="1" l="1"/>
  <c r="D19" i="1"/>
  <c r="F25" i="1" l="1"/>
  <c r="G50" i="1" l="1"/>
  <c r="G49" i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<sst xmlns="http://schemas.openxmlformats.org/spreadsheetml/2006/main" count="144" uniqueCount="125">
  <si>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</si>
  <si>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</si>
  <si>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</si>
  <si>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</si>
  <si>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</si>
  <si>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</si>
  <si>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</si>
  <si>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</si>
  <si>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</si>
  <si>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</si>
  <si>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</si>
  <si>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</si>
  <si>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</si>
  <si>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</si>
  <si>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</si>
  <si>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</si>
  <si>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</si>
  <si>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</si>
  <si>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</si>
  <si>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</si>
  <si>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</si>
  <si>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</si>
  <si>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</si>
  <si>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</si>
  <si>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</si>
  <si>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</si>
  <si>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</si>
  <si>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</si>
  <si>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</si>
  <si>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</si>
  <si>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</si>
  <si>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</si>
  <si>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</si>
  <si>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</si>
  <si>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</si>
  <si>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</si>
  <si>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</si>
  <si>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</si>
  <si>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</si>
  <si>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</si>
  <si>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</si>
  <si>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</si>
  <si>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</si>
  <si>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</si>
  <si>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</si>
  <si>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</si>
  <si>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</si>
  <si>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</si>
  <si>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</si>
  <si>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</si>
  <si>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</si>
  <si>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</si>
  <si>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</si>
  <si>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</si>
  <si>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</si>
  <si>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</si>
  <si>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</si>
  <si>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</si>
  <si>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</si>
  <si>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</si>
  <si>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</si>
  <si>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</si>
  <si>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</si>
  <si>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</si>
  <si>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</si>
  <si>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</si>
  <si>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</si>
  <si>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</si>
  <si>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</si>
  <si>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</si>
  <si>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</si>
  <si>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</si>
  <si>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</si>
  <si>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</si>
  <si>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</si>
  <si>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</si>
  <si>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</si>
  <si>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февраля 2020 г. по 31 декабря 2020 года</t>
    </r>
  </si>
  <si>
    <t>Задолженность на 01.02.2020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</si>
  <si>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</si>
  <si>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</si>
  <si>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</si>
  <si>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</si>
  <si>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</si>
  <si>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Батова,35</t>
    </r>
  </si>
  <si>
    <r>
      <t xml:space="preserve">ТО и эксплуатация ОДПУ тепловой энергии </t>
    </r>
    <r>
      <rPr>
        <sz val="8"/>
        <color theme="2" tint="-0.249977111117893"/>
        <rFont val="Times New Roman"/>
        <family val="1"/>
        <charset val="204"/>
      </rPr>
      <t>(тариф)</t>
    </r>
  </si>
  <si>
    <t>OOO"Рыбинская генерация"</t>
  </si>
  <si>
    <t>Приложение к отчёту</t>
  </si>
  <si>
    <r>
      <t>Выполненные работы по жилому дому № 35 пр. Батова</t>
    </r>
    <r>
      <rPr>
        <b/>
        <sz val="12"/>
        <rFont val="Arial"/>
        <family val="2"/>
        <charset val="204"/>
      </rPr>
      <t xml:space="preserve"> 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</si>
  <si>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</si>
  <si>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</si>
  <si>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</si>
  <si>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</si>
  <si>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</si>
  <si>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регулировка приборов отопления</t>
  </si>
  <si>
    <t>25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</si>
  <si>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</si>
  <si>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</si>
  <si>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</si>
  <si>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</si>
  <si>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</si>
  <si>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</si>
  <si>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6 м.</t>
  </si>
  <si>
    <t>прочистка труб</t>
  </si>
  <si>
    <t>65 м.</t>
  </si>
  <si>
    <t>Электромонтажные работы</t>
  </si>
  <si>
    <t>в том числе смена ламп</t>
  </si>
  <si>
    <t>11 шт.</t>
  </si>
  <si>
    <t>смена выключателей</t>
  </si>
  <si>
    <t>1 шт.</t>
  </si>
  <si>
    <t>смена электропроводки</t>
  </si>
  <si>
    <t>1 м.</t>
  </si>
  <si>
    <t>смена светильников</t>
  </si>
  <si>
    <t>2 шт.</t>
  </si>
  <si>
    <t>установка прожекторов</t>
  </si>
  <si>
    <t>смена светодиодных светильников с датчиками движения</t>
  </si>
  <si>
    <t>3 шт.</t>
  </si>
  <si>
    <t>Общестроительные работы</t>
  </si>
  <si>
    <t>Проверка и прочистка вентканалов</t>
  </si>
  <si>
    <t>Окраска газовых труб</t>
  </si>
  <si>
    <t>42,4 м2</t>
  </si>
  <si>
    <t>Установка информационных досок</t>
  </si>
  <si>
    <t>Прочие работы</t>
  </si>
  <si>
    <t>Благоустройство</t>
  </si>
  <si>
    <t>Ремонт скамеек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</si>
</sst>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2" tint="-0.249977111117893"/>
      <name val="Times New Roman"/>
      <family val="1"/>
      <charset val="204"/>
    </font>
    <font>
      <sz val="8"/>
      <color theme="2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9"/>
      <name val="Arial"/>
    </font>
    <font>
      <sz val="12"/>
      <name val="Arial"/>
    </font>
    <font>
      <b/>
      <sz val="12"/>
      <name val="Arial"/>
    </font>
    <font>
      <b/>
      <i/>
      <sz val="12"/>
      <name val="Arial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9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17" fillId="0" borderId="0" xfId="0" applyNumberFormat="1" applyFont="1"/>
    <xf numFmtId="0" fontId="3" fillId="0" borderId="1" xfId="0" applyFont="1" applyBorder="1" applyAlignment="1">
      <alignment horizontal="center"/>
    </xf>
    <xf numFmtId="0" fontId="1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Border="1"/>
    <xf numFmtId="0" fontId="19" fillId="0" borderId="1" xfId="0" applyFont="1" applyBorder="1"/>
    <xf numFmtId="164" fontId="21" fillId="0" borderId="1" xfId="0" applyNumberFormat="1" applyFont="1" applyBorder="1"/>
    <xf numFmtId="0" fontId="0" fillId="0" borderId="0" xfId="0" applyAlignment="1">
      <alignment horizontal="right" vertical="top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center" wrapText="1"/>
    </xf>
    <xf numFmtId="2" fontId="24" fillId="0" borderId="1" xfId="0" applyNumberFormat="1" applyFont="1" applyBorder="1"/>
    <xf numFmtId="0" fontId="24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8" fillId="0" borderId="1" xfId="0" applyNumberFormat="1" applyFont="1" applyBorder="1"/>
    <xf numFmtId="0" fontId="24" fillId="0" borderId="0" xfId="0" applyFont="1"/>
    <xf numFmtId="0" fontId="24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9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pane xSplit="6" ySplit="14" topLeftCell="G51" activePane="bottomRight" state="frozen"/>
      <selection pane="topRight" activeCell="G1" sqref="G1"/>
      <selection pane="bottomLeft" activeCell="A14" sqref="A14"/>
      <selection pane="bottomRight" activeCell="K14" sqref="K1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8" t="s">
        <v>24</v>
      </c>
      <c r="B2" s="78"/>
      <c r="C2" s="78"/>
      <c r="D2" s="78"/>
      <c r="E2" s="78"/>
      <c r="F2" s="78"/>
      <c r="G2" s="78"/>
    </row>
    <row r="3" spans="1:7" ht="15.75" thickBot="1" x14ac:dyDescent="0.3">
      <c r="A3" s="79" t="s">
        <v>25</v>
      </c>
      <c r="B3" s="79"/>
      <c r="C3" s="79"/>
      <c r="D3" s="79"/>
      <c r="E3" s="79"/>
      <c r="F3" s="79"/>
      <c r="G3" s="79"/>
    </row>
    <row r="4" spans="1:7" ht="8.25" customHeight="1" x14ac:dyDescent="0.25"/>
    <row r="5" spans="1:7" x14ac:dyDescent="0.25">
      <c r="A5" s="78" t="s">
        <v>26</v>
      </c>
      <c r="B5" s="78"/>
      <c r="C5" s="78"/>
      <c r="D5" s="78"/>
      <c r="E5" s="78"/>
      <c r="F5" s="78"/>
      <c r="G5" s="78"/>
    </row>
    <row r="6" spans="1:7" ht="13.5" customHeight="1" x14ac:dyDescent="0.25">
      <c r="A6" s="84" t="s">
        <v>27</v>
      </c>
      <c r="B6" s="84"/>
      <c r="C6" s="84"/>
      <c r="D6" s="84"/>
      <c r="E6" s="84"/>
      <c r="F6" s="84"/>
      <c r="G6" s="84"/>
    </row>
    <row r="7" spans="1:7" ht="15" customHeight="1" x14ac:dyDescent="0.25">
      <c r="A7" s="85" t="s">
        <v>77</v>
      </c>
      <c r="B7" s="85"/>
      <c r="C7" s="85"/>
      <c r="D7" s="85"/>
      <c r="E7" s="85"/>
      <c r="F7" s="85"/>
      <c r="G7" s="85"/>
    </row>
    <row r="8" spans="1:7" ht="15.75" x14ac:dyDescent="0.25">
      <c r="A8" s="84" t="s">
        <v>84</v>
      </c>
      <c r="B8" s="84"/>
      <c r="C8" s="84"/>
      <c r="D8" s="84"/>
      <c r="E8" s="84"/>
      <c r="F8" s="84"/>
      <c r="G8" s="84"/>
    </row>
    <row r="9" spans="1:7" ht="9.75" customHeight="1" x14ac:dyDescent="0.25"/>
    <row r="10" spans="1:7" x14ac:dyDescent="0.25">
      <c r="A10" s="87" t="s">
        <v>29</v>
      </c>
      <c r="B10" s="87"/>
      <c r="C10" s="87"/>
      <c r="D10" s="87"/>
      <c r="E10" s="87"/>
    </row>
    <row r="11" spans="1:7" x14ac:dyDescent="0.25">
      <c r="A11" s="87" t="s">
        <v>30</v>
      </c>
      <c r="B11" s="87"/>
      <c r="C11" s="87"/>
      <c r="D11" s="87"/>
      <c r="E11" s="87"/>
      <c r="G11" s="27">
        <v>0</v>
      </c>
    </row>
    <row r="12" spans="1:7" ht="11.25" customHeight="1" x14ac:dyDescent="0.25"/>
    <row r="13" spans="1:7" x14ac:dyDescent="0.25">
      <c r="A13" s="86" t="s">
        <v>28</v>
      </c>
      <c r="B13" s="86"/>
      <c r="C13" s="86"/>
      <c r="D13" s="86"/>
      <c r="E13" s="86"/>
    </row>
    <row r="15" spans="1:7" ht="36" x14ac:dyDescent="0.25">
      <c r="A15" s="83" t="s">
        <v>0</v>
      </c>
      <c r="B15" s="83"/>
      <c r="C15" s="13" t="s">
        <v>78</v>
      </c>
      <c r="D15" s="1" t="s">
        <v>79</v>
      </c>
      <c r="E15" s="4" t="s">
        <v>15</v>
      </c>
      <c r="F15" s="1" t="s">
        <v>80</v>
      </c>
      <c r="G15" s="16" t="s">
        <v>81</v>
      </c>
    </row>
    <row r="16" spans="1:7" x14ac:dyDescent="0.25">
      <c r="A16" s="83"/>
      <c r="B16" s="83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89">
        <v>1</v>
      </c>
      <c r="B17" s="89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1" ht="48" customHeight="1" x14ac:dyDescent="0.25">
      <c r="A18" s="90" t="s">
        <v>62</v>
      </c>
      <c r="B18" s="90"/>
      <c r="C18" s="15">
        <f>C19+C20+C21+C22+C23</f>
        <v>0</v>
      </c>
      <c r="D18" s="11">
        <f>D19+D20+D21+D22+D23</f>
        <v>508161.07</v>
      </c>
      <c r="E18" s="11">
        <f>E19+E20+E21+E22+E23</f>
        <v>508161.07</v>
      </c>
      <c r="F18" s="11">
        <f>F19+F20+F21+F22+F23</f>
        <v>439184.9</v>
      </c>
      <c r="G18" s="15">
        <f>G19+G20+G21+G22+G23</f>
        <v>68976.170000000013</v>
      </c>
      <c r="H18" s="22"/>
    </row>
    <row r="19" spans="1:11" x14ac:dyDescent="0.25">
      <c r="A19" s="80" t="s">
        <v>1</v>
      </c>
      <c r="B19" s="80"/>
      <c r="C19" s="15">
        <v>0</v>
      </c>
      <c r="D19" s="11">
        <f>452567.06</f>
        <v>452567.06</v>
      </c>
      <c r="E19" s="11">
        <f>C19+D19</f>
        <v>452567.06</v>
      </c>
      <c r="F19" s="11">
        <f>393351.55</f>
        <v>393351.55</v>
      </c>
      <c r="G19" s="15">
        <f>E19-F19</f>
        <v>59215.510000000009</v>
      </c>
      <c r="H19" s="22"/>
    </row>
    <row r="20" spans="1:11" x14ac:dyDescent="0.25">
      <c r="A20" s="80" t="s">
        <v>2</v>
      </c>
      <c r="B20" s="80"/>
      <c r="C20" s="15">
        <v>0</v>
      </c>
      <c r="D20" s="11">
        <v>2792.68</v>
      </c>
      <c r="E20" s="11">
        <f t="shared" ref="E20:E26" si="0">C20+D20</f>
        <v>2792.68</v>
      </c>
      <c r="F20" s="11">
        <v>2414.75</v>
      </c>
      <c r="G20" s="15">
        <f t="shared" ref="G20:G23" si="1">E20-F20</f>
        <v>377.92999999999984</v>
      </c>
      <c r="H20" s="25"/>
      <c r="I20" s="25"/>
      <c r="J20" s="25"/>
    </row>
    <row r="21" spans="1:11" x14ac:dyDescent="0.25">
      <c r="A21" s="80" t="s">
        <v>3</v>
      </c>
      <c r="B21" s="80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1" x14ac:dyDescent="0.25">
      <c r="A22" s="80" t="s">
        <v>4</v>
      </c>
      <c r="B22" s="80"/>
      <c r="C22" s="15">
        <v>0</v>
      </c>
      <c r="D22" s="11">
        <v>2118.27</v>
      </c>
      <c r="E22" s="11">
        <f t="shared" si="0"/>
        <v>2118.27</v>
      </c>
      <c r="F22" s="11">
        <v>1841.09</v>
      </c>
      <c r="G22" s="15">
        <f t="shared" si="1"/>
        <v>277.18000000000006</v>
      </c>
    </row>
    <row r="23" spans="1:11" x14ac:dyDescent="0.25">
      <c r="A23" s="80" t="s">
        <v>5</v>
      </c>
      <c r="B23" s="80"/>
      <c r="C23" s="15">
        <v>0</v>
      </c>
      <c r="D23" s="11">
        <v>50683.06</v>
      </c>
      <c r="E23" s="11">
        <f t="shared" si="0"/>
        <v>50683.06</v>
      </c>
      <c r="F23" s="11">
        <v>41577.51</v>
      </c>
      <c r="G23" s="15">
        <f t="shared" si="1"/>
        <v>9105.5499999999956</v>
      </c>
    </row>
    <row r="24" spans="1:11" x14ac:dyDescent="0.25">
      <c r="A24" s="91" t="s">
        <v>6</v>
      </c>
      <c r="B24" s="91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1" x14ac:dyDescent="0.25">
      <c r="A25" s="91" t="s">
        <v>7</v>
      </c>
      <c r="B25" s="91"/>
      <c r="C25" s="15">
        <v>0</v>
      </c>
      <c r="D25" s="11">
        <v>0</v>
      </c>
      <c r="E25" s="11">
        <f t="shared" si="0"/>
        <v>0</v>
      </c>
      <c r="F25" s="11">
        <f>1736.84-1736.84</f>
        <v>0</v>
      </c>
      <c r="G25" s="15">
        <f t="shared" ref="G25:G26" si="2">E25-F25</f>
        <v>0</v>
      </c>
    </row>
    <row r="26" spans="1:11" x14ac:dyDescent="0.25">
      <c r="A26" s="91" t="s">
        <v>8</v>
      </c>
      <c r="B26" s="91"/>
      <c r="C26" s="15">
        <v>0</v>
      </c>
      <c r="D26" s="11">
        <v>0</v>
      </c>
      <c r="E26" s="11">
        <f t="shared" si="0"/>
        <v>0</v>
      </c>
      <c r="F26" s="11">
        <v>0</v>
      </c>
      <c r="G26" s="15">
        <f t="shared" si="2"/>
        <v>0</v>
      </c>
    </row>
    <row r="27" spans="1:11" x14ac:dyDescent="0.25">
      <c r="A27" s="81" t="s">
        <v>9</v>
      </c>
      <c r="B27" s="81"/>
      <c r="C27" s="15">
        <f>C18++C24+C25+C26</f>
        <v>0</v>
      </c>
      <c r="D27" s="11">
        <f>D18+D24+D25+D26</f>
        <v>508161.07</v>
      </c>
      <c r="E27" s="11">
        <f>E18+E24+E25+E26</f>
        <v>508161.07</v>
      </c>
      <c r="F27" s="11">
        <f>F18+F24+F25+F26</f>
        <v>439184.9</v>
      </c>
      <c r="G27" s="15">
        <f>G18+G24+G25+G26</f>
        <v>68976.170000000013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0" t="s">
        <v>10</v>
      </c>
      <c r="B31" s="82" t="s">
        <v>11</v>
      </c>
      <c r="C31" s="82"/>
      <c r="D31" s="82"/>
      <c r="E31" s="82"/>
      <c r="F31" s="2" t="s">
        <v>12</v>
      </c>
      <c r="G31" s="3" t="s">
        <v>16</v>
      </c>
    </row>
    <row r="32" spans="1:11" x14ac:dyDescent="0.25">
      <c r="A32" s="5" t="s">
        <v>17</v>
      </c>
      <c r="B32" s="61" t="s">
        <v>32</v>
      </c>
      <c r="C32" s="61"/>
      <c r="D32" s="61"/>
      <c r="E32" s="61"/>
      <c r="F32" s="12" t="s">
        <v>57</v>
      </c>
      <c r="G32" s="19">
        <v>27540.48</v>
      </c>
      <c r="K32" s="21"/>
    </row>
    <row r="33" spans="1:12" ht="34.5" x14ac:dyDescent="0.25">
      <c r="A33" s="26" t="s">
        <v>18</v>
      </c>
      <c r="B33" s="75" t="s">
        <v>33</v>
      </c>
      <c r="C33" s="75"/>
      <c r="D33" s="75"/>
      <c r="E33" s="75"/>
      <c r="F33" s="1" t="s">
        <v>67</v>
      </c>
      <c r="G33" s="19">
        <v>18536.98</v>
      </c>
    </row>
    <row r="34" spans="1:12" ht="32.25" customHeight="1" x14ac:dyDescent="0.25">
      <c r="A34" s="6" t="s">
        <v>19</v>
      </c>
      <c r="B34" s="76" t="s">
        <v>34</v>
      </c>
      <c r="C34" s="76"/>
      <c r="D34" s="76"/>
      <c r="E34" s="76"/>
      <c r="F34" s="72" t="s">
        <v>68</v>
      </c>
      <c r="G34" s="19">
        <v>129805</v>
      </c>
    </row>
    <row r="35" spans="1:12" x14ac:dyDescent="0.25">
      <c r="A35" s="34" t="s">
        <v>20</v>
      </c>
      <c r="B35" s="88" t="s">
        <v>85</v>
      </c>
      <c r="C35" s="88"/>
      <c r="D35" s="88"/>
      <c r="E35" s="88"/>
      <c r="F35" s="73"/>
      <c r="G35" s="19"/>
    </row>
    <row r="36" spans="1:12" x14ac:dyDescent="0.25">
      <c r="A36" s="24" t="s">
        <v>21</v>
      </c>
      <c r="B36" s="65" t="s">
        <v>65</v>
      </c>
      <c r="C36" s="65"/>
      <c r="D36" s="65"/>
      <c r="E36" s="65"/>
      <c r="F36" s="73"/>
      <c r="G36" s="19"/>
      <c r="K36" s="21"/>
    </row>
    <row r="37" spans="1:12" x14ac:dyDescent="0.25">
      <c r="A37" s="5" t="s">
        <v>22</v>
      </c>
      <c r="B37" s="61" t="s">
        <v>35</v>
      </c>
      <c r="C37" s="61"/>
      <c r="D37" s="61"/>
      <c r="E37" s="61"/>
      <c r="F37" s="73"/>
      <c r="G37" s="19">
        <v>30983.48</v>
      </c>
    </row>
    <row r="38" spans="1:12" x14ac:dyDescent="0.25">
      <c r="A38" s="5" t="s">
        <v>31</v>
      </c>
      <c r="B38" s="61" t="s">
        <v>69</v>
      </c>
      <c r="C38" s="61"/>
      <c r="D38" s="61"/>
      <c r="E38" s="61"/>
      <c r="F38" s="74"/>
      <c r="G38" s="19">
        <v>11651.64</v>
      </c>
      <c r="K38" s="21"/>
    </row>
    <row r="39" spans="1:12" ht="18" customHeight="1" x14ac:dyDescent="0.25">
      <c r="A39" s="5" t="s">
        <v>36</v>
      </c>
      <c r="B39" s="75" t="s">
        <v>63</v>
      </c>
      <c r="C39" s="75"/>
      <c r="D39" s="75"/>
      <c r="E39" s="75"/>
      <c r="F39" s="18" t="s">
        <v>55</v>
      </c>
      <c r="G39" s="19">
        <v>5296.28</v>
      </c>
    </row>
    <row r="40" spans="1:12" ht="15.75" customHeight="1" x14ac:dyDescent="0.25">
      <c r="A40" s="24" t="s">
        <v>40</v>
      </c>
      <c r="B40" s="69" t="s">
        <v>64</v>
      </c>
      <c r="C40" s="70"/>
      <c r="D40" s="70"/>
      <c r="E40" s="71"/>
      <c r="F40" s="18"/>
      <c r="G40" s="19"/>
    </row>
    <row r="41" spans="1:12" ht="15.75" customHeight="1" x14ac:dyDescent="0.25">
      <c r="A41" s="24" t="s">
        <v>41</v>
      </c>
      <c r="B41" s="69" t="s">
        <v>60</v>
      </c>
      <c r="C41" s="70"/>
      <c r="D41" s="70"/>
      <c r="E41" s="71"/>
      <c r="F41" s="18"/>
      <c r="G41" s="19"/>
    </row>
    <row r="42" spans="1:12" x14ac:dyDescent="0.25">
      <c r="A42" s="5" t="s">
        <v>42</v>
      </c>
      <c r="B42" s="61" t="s">
        <v>37</v>
      </c>
      <c r="C42" s="61"/>
      <c r="D42" s="61"/>
      <c r="E42" s="61"/>
      <c r="F42" s="12" t="s">
        <v>58</v>
      </c>
      <c r="G42" s="19">
        <v>54021.88</v>
      </c>
    </row>
    <row r="43" spans="1:12" x14ac:dyDescent="0.25">
      <c r="A43" s="5" t="s">
        <v>43</v>
      </c>
      <c r="B43" s="61" t="s">
        <v>38</v>
      </c>
      <c r="C43" s="61"/>
      <c r="D43" s="61"/>
      <c r="E43" s="61"/>
      <c r="F43" s="12" t="s">
        <v>58</v>
      </c>
      <c r="G43" s="19">
        <v>92684.9</v>
      </c>
      <c r="I43" s="21"/>
      <c r="K43" s="33"/>
    </row>
    <row r="44" spans="1:12" x14ac:dyDescent="0.25">
      <c r="A44" s="24" t="s">
        <v>44</v>
      </c>
      <c r="B44" s="69" t="s">
        <v>66</v>
      </c>
      <c r="C44" s="70"/>
      <c r="D44" s="70"/>
      <c r="E44" s="71"/>
      <c r="F44" s="12"/>
      <c r="G44" s="19"/>
      <c r="L44" s="21"/>
    </row>
    <row r="45" spans="1:12" x14ac:dyDescent="0.25">
      <c r="A45" s="5" t="s">
        <v>46</v>
      </c>
      <c r="B45" s="61" t="s">
        <v>39</v>
      </c>
      <c r="C45" s="61"/>
      <c r="D45" s="61"/>
      <c r="E45" s="61"/>
      <c r="F45" s="17" t="s">
        <v>56</v>
      </c>
      <c r="G45" s="19">
        <v>1853.94</v>
      </c>
      <c r="K45" s="21"/>
    </row>
    <row r="46" spans="1:12" x14ac:dyDescent="0.25">
      <c r="A46" s="66" t="s">
        <v>45</v>
      </c>
      <c r="B46" s="67"/>
      <c r="C46" s="67"/>
      <c r="D46" s="67"/>
      <c r="E46" s="68"/>
      <c r="F46" s="5"/>
      <c r="G46" s="19"/>
    </row>
    <row r="47" spans="1:12" x14ac:dyDescent="0.25">
      <c r="A47" s="5" t="s">
        <v>47</v>
      </c>
      <c r="B47" s="61" t="s">
        <v>2</v>
      </c>
      <c r="C47" s="61"/>
      <c r="D47" s="61"/>
      <c r="E47" s="61"/>
      <c r="F47" s="29" t="s">
        <v>70</v>
      </c>
      <c r="G47" s="19">
        <f>D20</f>
        <v>2792.68</v>
      </c>
    </row>
    <row r="48" spans="1:12" x14ac:dyDescent="0.25">
      <c r="A48" s="5" t="s">
        <v>48</v>
      </c>
      <c r="B48" s="61" t="s">
        <v>3</v>
      </c>
      <c r="C48" s="61"/>
      <c r="D48" s="61"/>
      <c r="E48" s="61"/>
      <c r="F48" s="29" t="s">
        <v>86</v>
      </c>
      <c r="G48" s="19">
        <f>D21</f>
        <v>0</v>
      </c>
    </row>
    <row r="49" spans="1:7" x14ac:dyDescent="0.25">
      <c r="A49" s="5" t="s">
        <v>50</v>
      </c>
      <c r="B49" s="61" t="s">
        <v>49</v>
      </c>
      <c r="C49" s="61"/>
      <c r="D49" s="61"/>
      <c r="E49" s="61"/>
      <c r="F49" s="12" t="s">
        <v>59</v>
      </c>
      <c r="G49" s="19">
        <f>D23</f>
        <v>50683.06</v>
      </c>
    </row>
    <row r="50" spans="1:7" x14ac:dyDescent="0.25">
      <c r="A50" s="5" t="s">
        <v>51</v>
      </c>
      <c r="B50" s="61" t="s">
        <v>4</v>
      </c>
      <c r="C50" s="61"/>
      <c r="D50" s="61"/>
      <c r="E50" s="61"/>
      <c r="F50" s="29" t="s">
        <v>70</v>
      </c>
      <c r="G50" s="19">
        <f>D22</f>
        <v>2118.27</v>
      </c>
    </row>
    <row r="51" spans="1:7" x14ac:dyDescent="0.25">
      <c r="A51" s="5" t="s">
        <v>52</v>
      </c>
      <c r="B51" s="77" t="s">
        <v>15</v>
      </c>
      <c r="C51" s="77"/>
      <c r="D51" s="77"/>
      <c r="E51" s="77"/>
      <c r="F51" s="5"/>
      <c r="G51" s="11">
        <f>SUM(G32:G50)</f>
        <v>427968.59</v>
      </c>
    </row>
    <row r="52" spans="1:7" x14ac:dyDescent="0.25">
      <c r="A52" s="5" t="s">
        <v>61</v>
      </c>
      <c r="B52" s="66" t="s">
        <v>82</v>
      </c>
      <c r="C52" s="67"/>
      <c r="D52" s="67"/>
      <c r="E52" s="67"/>
      <c r="F52" s="68"/>
      <c r="G52" s="35">
        <f>G11+F18+F26-G51</f>
        <v>11216.309999999998</v>
      </c>
    </row>
    <row r="54" spans="1:7" x14ac:dyDescent="0.25">
      <c r="A54" s="56" t="s">
        <v>53</v>
      </c>
      <c r="B54" s="56"/>
      <c r="C54" s="10"/>
      <c r="D54" s="10"/>
      <c r="E54" s="10"/>
    </row>
    <row r="55" spans="1:7" x14ac:dyDescent="0.25">
      <c r="A55" s="57" t="s">
        <v>83</v>
      </c>
      <c r="B55" s="57"/>
      <c r="C55" s="57"/>
      <c r="D55" s="57"/>
      <c r="E55" s="57"/>
      <c r="G55" s="23">
        <f>G24+G25</f>
        <v>0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10"/>
      <c r="B57" s="10"/>
      <c r="C57" s="10"/>
      <c r="D57" s="10"/>
      <c r="E57" s="10"/>
    </row>
    <row r="58" spans="1:7" x14ac:dyDescent="0.25">
      <c r="A58" s="56" t="s">
        <v>71</v>
      </c>
      <c r="B58" s="56"/>
      <c r="C58" s="10"/>
      <c r="D58" s="10"/>
      <c r="E58" s="10"/>
    </row>
    <row r="60" spans="1:7" x14ac:dyDescent="0.25">
      <c r="A60" s="12" t="s">
        <v>10</v>
      </c>
      <c r="B60" s="62" t="s">
        <v>72</v>
      </c>
      <c r="C60" s="63"/>
      <c r="D60" s="63"/>
      <c r="E60" s="64"/>
      <c r="F60" s="28" t="s">
        <v>73</v>
      </c>
      <c r="G60" s="5" t="s">
        <v>74</v>
      </c>
    </row>
    <row r="61" spans="1:7" x14ac:dyDescent="0.25">
      <c r="A61" s="12" t="s">
        <v>17</v>
      </c>
      <c r="B61" s="58" t="s">
        <v>75</v>
      </c>
      <c r="C61" s="59"/>
      <c r="D61" s="59"/>
      <c r="E61" s="60"/>
      <c r="F61" s="30"/>
      <c r="G61" s="30"/>
    </row>
    <row r="62" spans="1:7" x14ac:dyDescent="0.25">
      <c r="A62" s="12" t="s">
        <v>18</v>
      </c>
      <c r="B62" s="58" t="s">
        <v>76</v>
      </c>
      <c r="C62" s="59"/>
      <c r="D62" s="59"/>
      <c r="E62" s="60"/>
      <c r="F62" s="31">
        <v>1</v>
      </c>
      <c r="G62" s="32">
        <v>7375.01</v>
      </c>
    </row>
    <row r="63" spans="1:7" x14ac:dyDescent="0.25">
      <c r="A63" s="10"/>
      <c r="B63" s="10"/>
      <c r="C63" s="10"/>
      <c r="D63" s="10"/>
      <c r="E63" s="10"/>
    </row>
    <row r="64" spans="1:7" x14ac:dyDescent="0.25">
      <c r="A64" s="10"/>
      <c r="B64" s="10"/>
      <c r="C64" s="10"/>
      <c r="D64" s="10"/>
      <c r="E64" s="10"/>
    </row>
  </sheetData>
  <mergeCells count="50">
    <mergeCell ref="B35:E35"/>
    <mergeCell ref="B32:E32"/>
    <mergeCell ref="B33:E33"/>
    <mergeCell ref="A22:B22"/>
    <mergeCell ref="A17:B17"/>
    <mergeCell ref="A18:B18"/>
    <mergeCell ref="A19:B19"/>
    <mergeCell ref="A20:B20"/>
    <mergeCell ref="A24:B24"/>
    <mergeCell ref="A25:B25"/>
    <mergeCell ref="A23:B23"/>
    <mergeCell ref="A26:B26"/>
    <mergeCell ref="A2:G2"/>
    <mergeCell ref="A3:G3"/>
    <mergeCell ref="A21:B21"/>
    <mergeCell ref="A27:B27"/>
    <mergeCell ref="B31:E31"/>
    <mergeCell ref="A15:B16"/>
    <mergeCell ref="A5:G5"/>
    <mergeCell ref="A6:G6"/>
    <mergeCell ref="A7:G7"/>
    <mergeCell ref="A8:G8"/>
    <mergeCell ref="A13:E13"/>
    <mergeCell ref="A10:E10"/>
    <mergeCell ref="A11:E11"/>
    <mergeCell ref="B36:E36"/>
    <mergeCell ref="A46:E46"/>
    <mergeCell ref="B44:E44"/>
    <mergeCell ref="B38:E38"/>
    <mergeCell ref="B52:F52"/>
    <mergeCell ref="F34:F38"/>
    <mergeCell ref="B45:E45"/>
    <mergeCell ref="B47:E47"/>
    <mergeCell ref="B43:E43"/>
    <mergeCell ref="B40:E40"/>
    <mergeCell ref="B41:E41"/>
    <mergeCell ref="B37:E37"/>
    <mergeCell ref="B39:E39"/>
    <mergeCell ref="B42:E42"/>
    <mergeCell ref="B34:E34"/>
    <mergeCell ref="B51:E51"/>
    <mergeCell ref="A54:B54"/>
    <mergeCell ref="A55:E55"/>
    <mergeCell ref="B62:E62"/>
    <mergeCell ref="B48:E48"/>
    <mergeCell ref="B49:E49"/>
    <mergeCell ref="B50:E50"/>
    <mergeCell ref="A58:B58"/>
    <mergeCell ref="B60:E60"/>
    <mergeCell ref="B61:E61"/>
  </mergeCells>
  <pageMargins left="0.23622047244094491" right="0.2362204724409449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9" sqref="D9"/>
    </sheetView>
  </sheetViews>
  <sheetFormatPr defaultRowHeight="15" x14ac:dyDescent="0.25"/>
  <cols>
    <col min="1" max="1" width="8" customWidth="1"/>
    <col min="2" max="2" width="46.5703125" customWidth="1"/>
    <col min="3" max="3" width="12.5703125" customWidth="1"/>
    <col min="4" max="4" width="19.5703125" customWidth="1"/>
    <col min="257" max="257" width="8" customWidth="1"/>
    <col min="258" max="258" width="46.5703125" customWidth="1"/>
    <col min="259" max="259" width="12.5703125" customWidth="1"/>
    <col min="260" max="260" width="19.5703125" customWidth="1"/>
    <col min="513" max="513" width="8" customWidth="1"/>
    <col min="514" max="514" width="46.5703125" customWidth="1"/>
    <col min="515" max="515" width="12.5703125" customWidth="1"/>
    <col min="516" max="516" width="19.5703125" customWidth="1"/>
    <col min="769" max="769" width="8" customWidth="1"/>
    <col min="770" max="770" width="46.5703125" customWidth="1"/>
    <col min="771" max="771" width="12.5703125" customWidth="1"/>
    <col min="772" max="772" width="19.5703125" customWidth="1"/>
    <col min="1025" max="1025" width="8" customWidth="1"/>
    <col min="1026" max="1026" width="46.5703125" customWidth="1"/>
    <col min="1027" max="1027" width="12.5703125" customWidth="1"/>
    <col min="1028" max="1028" width="19.5703125" customWidth="1"/>
    <col min="1281" max="1281" width="8" customWidth="1"/>
    <col min="1282" max="1282" width="46.5703125" customWidth="1"/>
    <col min="1283" max="1283" width="12.5703125" customWidth="1"/>
    <col min="1284" max="1284" width="19.5703125" customWidth="1"/>
    <col min="1537" max="1537" width="8" customWidth="1"/>
    <col min="1538" max="1538" width="46.5703125" customWidth="1"/>
    <col min="1539" max="1539" width="12.5703125" customWidth="1"/>
    <col min="1540" max="1540" width="19.5703125" customWidth="1"/>
    <col min="1793" max="1793" width="8" customWidth="1"/>
    <col min="1794" max="1794" width="46.5703125" customWidth="1"/>
    <col min="1795" max="1795" width="12.5703125" customWidth="1"/>
    <col min="1796" max="1796" width="19.5703125" customWidth="1"/>
    <col min="2049" max="2049" width="8" customWidth="1"/>
    <col min="2050" max="2050" width="46.5703125" customWidth="1"/>
    <col min="2051" max="2051" width="12.5703125" customWidth="1"/>
    <col min="2052" max="2052" width="19.5703125" customWidth="1"/>
    <col min="2305" max="2305" width="8" customWidth="1"/>
    <col min="2306" max="2306" width="46.5703125" customWidth="1"/>
    <col min="2307" max="2307" width="12.5703125" customWidth="1"/>
    <col min="2308" max="2308" width="19.5703125" customWidth="1"/>
    <col min="2561" max="2561" width="8" customWidth="1"/>
    <col min="2562" max="2562" width="46.5703125" customWidth="1"/>
    <col min="2563" max="2563" width="12.5703125" customWidth="1"/>
    <col min="2564" max="2564" width="19.5703125" customWidth="1"/>
    <col min="2817" max="2817" width="8" customWidth="1"/>
    <col min="2818" max="2818" width="46.5703125" customWidth="1"/>
    <col min="2819" max="2819" width="12.5703125" customWidth="1"/>
    <col min="2820" max="2820" width="19.5703125" customWidth="1"/>
    <col min="3073" max="3073" width="8" customWidth="1"/>
    <col min="3074" max="3074" width="46.5703125" customWidth="1"/>
    <col min="3075" max="3075" width="12.5703125" customWidth="1"/>
    <col min="3076" max="3076" width="19.5703125" customWidth="1"/>
    <col min="3329" max="3329" width="8" customWidth="1"/>
    <col min="3330" max="3330" width="46.5703125" customWidth="1"/>
    <col min="3331" max="3331" width="12.5703125" customWidth="1"/>
    <col min="3332" max="3332" width="19.5703125" customWidth="1"/>
    <col min="3585" max="3585" width="8" customWidth="1"/>
    <col min="3586" max="3586" width="46.5703125" customWidth="1"/>
    <col min="3587" max="3587" width="12.5703125" customWidth="1"/>
    <col min="3588" max="3588" width="19.5703125" customWidth="1"/>
    <col min="3841" max="3841" width="8" customWidth="1"/>
    <col min="3842" max="3842" width="46.5703125" customWidth="1"/>
    <col min="3843" max="3843" width="12.5703125" customWidth="1"/>
    <col min="3844" max="3844" width="19.5703125" customWidth="1"/>
    <col min="4097" max="4097" width="8" customWidth="1"/>
    <col min="4098" max="4098" width="46.5703125" customWidth="1"/>
    <col min="4099" max="4099" width="12.5703125" customWidth="1"/>
    <col min="4100" max="4100" width="19.5703125" customWidth="1"/>
    <col min="4353" max="4353" width="8" customWidth="1"/>
    <col min="4354" max="4354" width="46.5703125" customWidth="1"/>
    <col min="4355" max="4355" width="12.5703125" customWidth="1"/>
    <col min="4356" max="4356" width="19.5703125" customWidth="1"/>
    <col min="4609" max="4609" width="8" customWidth="1"/>
    <col min="4610" max="4610" width="46.5703125" customWidth="1"/>
    <col min="4611" max="4611" width="12.5703125" customWidth="1"/>
    <col min="4612" max="4612" width="19.5703125" customWidth="1"/>
    <col min="4865" max="4865" width="8" customWidth="1"/>
    <col min="4866" max="4866" width="46.5703125" customWidth="1"/>
    <col min="4867" max="4867" width="12.5703125" customWidth="1"/>
    <col min="4868" max="4868" width="19.5703125" customWidth="1"/>
    <col min="5121" max="5121" width="8" customWidth="1"/>
    <col min="5122" max="5122" width="46.5703125" customWidth="1"/>
    <col min="5123" max="5123" width="12.5703125" customWidth="1"/>
    <col min="5124" max="5124" width="19.5703125" customWidth="1"/>
    <col min="5377" max="5377" width="8" customWidth="1"/>
    <col min="5378" max="5378" width="46.5703125" customWidth="1"/>
    <col min="5379" max="5379" width="12.5703125" customWidth="1"/>
    <col min="5380" max="5380" width="19.5703125" customWidth="1"/>
    <col min="5633" max="5633" width="8" customWidth="1"/>
    <col min="5634" max="5634" width="46.5703125" customWidth="1"/>
    <col min="5635" max="5635" width="12.5703125" customWidth="1"/>
    <col min="5636" max="5636" width="19.5703125" customWidth="1"/>
    <col min="5889" max="5889" width="8" customWidth="1"/>
    <col min="5890" max="5890" width="46.5703125" customWidth="1"/>
    <col min="5891" max="5891" width="12.5703125" customWidth="1"/>
    <col min="5892" max="5892" width="19.5703125" customWidth="1"/>
    <col min="6145" max="6145" width="8" customWidth="1"/>
    <col min="6146" max="6146" width="46.5703125" customWidth="1"/>
    <col min="6147" max="6147" width="12.5703125" customWidth="1"/>
    <col min="6148" max="6148" width="19.5703125" customWidth="1"/>
    <col min="6401" max="6401" width="8" customWidth="1"/>
    <col min="6402" max="6402" width="46.5703125" customWidth="1"/>
    <col min="6403" max="6403" width="12.5703125" customWidth="1"/>
    <col min="6404" max="6404" width="19.5703125" customWidth="1"/>
    <col min="6657" max="6657" width="8" customWidth="1"/>
    <col min="6658" max="6658" width="46.5703125" customWidth="1"/>
    <col min="6659" max="6659" width="12.5703125" customWidth="1"/>
    <col min="6660" max="6660" width="19.5703125" customWidth="1"/>
    <col min="6913" max="6913" width="8" customWidth="1"/>
    <col min="6914" max="6914" width="46.5703125" customWidth="1"/>
    <col min="6915" max="6915" width="12.5703125" customWidth="1"/>
    <col min="6916" max="6916" width="19.5703125" customWidth="1"/>
    <col min="7169" max="7169" width="8" customWidth="1"/>
    <col min="7170" max="7170" width="46.5703125" customWidth="1"/>
    <col min="7171" max="7171" width="12.5703125" customWidth="1"/>
    <col min="7172" max="7172" width="19.5703125" customWidth="1"/>
    <col min="7425" max="7425" width="8" customWidth="1"/>
    <col min="7426" max="7426" width="46.5703125" customWidth="1"/>
    <col min="7427" max="7427" width="12.5703125" customWidth="1"/>
    <col min="7428" max="7428" width="19.5703125" customWidth="1"/>
    <col min="7681" max="7681" width="8" customWidth="1"/>
    <col min="7682" max="7682" width="46.5703125" customWidth="1"/>
    <col min="7683" max="7683" width="12.5703125" customWidth="1"/>
    <col min="7684" max="7684" width="19.5703125" customWidth="1"/>
    <col min="7937" max="7937" width="8" customWidth="1"/>
    <col min="7938" max="7938" width="46.5703125" customWidth="1"/>
    <col min="7939" max="7939" width="12.5703125" customWidth="1"/>
    <col min="7940" max="7940" width="19.5703125" customWidth="1"/>
    <col min="8193" max="8193" width="8" customWidth="1"/>
    <col min="8194" max="8194" width="46.5703125" customWidth="1"/>
    <col min="8195" max="8195" width="12.5703125" customWidth="1"/>
    <col min="8196" max="8196" width="19.5703125" customWidth="1"/>
    <col min="8449" max="8449" width="8" customWidth="1"/>
    <col min="8450" max="8450" width="46.5703125" customWidth="1"/>
    <col min="8451" max="8451" width="12.5703125" customWidth="1"/>
    <col min="8452" max="8452" width="19.5703125" customWidth="1"/>
    <col min="8705" max="8705" width="8" customWidth="1"/>
    <col min="8706" max="8706" width="46.5703125" customWidth="1"/>
    <col min="8707" max="8707" width="12.5703125" customWidth="1"/>
    <col min="8708" max="8708" width="19.5703125" customWidth="1"/>
    <col min="8961" max="8961" width="8" customWidth="1"/>
    <col min="8962" max="8962" width="46.5703125" customWidth="1"/>
    <col min="8963" max="8963" width="12.5703125" customWidth="1"/>
    <col min="8964" max="8964" width="19.5703125" customWidth="1"/>
    <col min="9217" max="9217" width="8" customWidth="1"/>
    <col min="9218" max="9218" width="46.5703125" customWidth="1"/>
    <col min="9219" max="9219" width="12.5703125" customWidth="1"/>
    <col min="9220" max="9220" width="19.5703125" customWidth="1"/>
    <col min="9473" max="9473" width="8" customWidth="1"/>
    <col min="9474" max="9474" width="46.5703125" customWidth="1"/>
    <col min="9475" max="9475" width="12.5703125" customWidth="1"/>
    <col min="9476" max="9476" width="19.5703125" customWidth="1"/>
    <col min="9729" max="9729" width="8" customWidth="1"/>
    <col min="9730" max="9730" width="46.5703125" customWidth="1"/>
    <col min="9731" max="9731" width="12.5703125" customWidth="1"/>
    <col min="9732" max="9732" width="19.5703125" customWidth="1"/>
    <col min="9985" max="9985" width="8" customWidth="1"/>
    <col min="9986" max="9986" width="46.5703125" customWidth="1"/>
    <col min="9987" max="9987" width="12.5703125" customWidth="1"/>
    <col min="9988" max="9988" width="19.5703125" customWidth="1"/>
    <col min="10241" max="10241" width="8" customWidth="1"/>
    <col min="10242" max="10242" width="46.5703125" customWidth="1"/>
    <col min="10243" max="10243" width="12.5703125" customWidth="1"/>
    <col min="10244" max="10244" width="19.5703125" customWidth="1"/>
    <col min="10497" max="10497" width="8" customWidth="1"/>
    <col min="10498" max="10498" width="46.5703125" customWidth="1"/>
    <col min="10499" max="10499" width="12.5703125" customWidth="1"/>
    <col min="10500" max="10500" width="19.5703125" customWidth="1"/>
    <col min="10753" max="10753" width="8" customWidth="1"/>
    <col min="10754" max="10754" width="46.5703125" customWidth="1"/>
    <col min="10755" max="10755" width="12.5703125" customWidth="1"/>
    <col min="10756" max="10756" width="19.5703125" customWidth="1"/>
    <col min="11009" max="11009" width="8" customWidth="1"/>
    <col min="11010" max="11010" width="46.5703125" customWidth="1"/>
    <col min="11011" max="11011" width="12.5703125" customWidth="1"/>
    <col min="11012" max="11012" width="19.5703125" customWidth="1"/>
    <col min="11265" max="11265" width="8" customWidth="1"/>
    <col min="11266" max="11266" width="46.5703125" customWidth="1"/>
    <col min="11267" max="11267" width="12.5703125" customWidth="1"/>
    <col min="11268" max="11268" width="19.5703125" customWidth="1"/>
    <col min="11521" max="11521" width="8" customWidth="1"/>
    <col min="11522" max="11522" width="46.5703125" customWidth="1"/>
    <col min="11523" max="11523" width="12.5703125" customWidth="1"/>
    <col min="11524" max="11524" width="19.5703125" customWidth="1"/>
    <col min="11777" max="11777" width="8" customWidth="1"/>
    <col min="11778" max="11778" width="46.5703125" customWidth="1"/>
    <col min="11779" max="11779" width="12.5703125" customWidth="1"/>
    <col min="11780" max="11780" width="19.5703125" customWidth="1"/>
    <col min="12033" max="12033" width="8" customWidth="1"/>
    <col min="12034" max="12034" width="46.5703125" customWidth="1"/>
    <col min="12035" max="12035" width="12.5703125" customWidth="1"/>
    <col min="12036" max="12036" width="19.5703125" customWidth="1"/>
    <col min="12289" max="12289" width="8" customWidth="1"/>
    <col min="12290" max="12290" width="46.5703125" customWidth="1"/>
    <col min="12291" max="12291" width="12.5703125" customWidth="1"/>
    <col min="12292" max="12292" width="19.5703125" customWidth="1"/>
    <col min="12545" max="12545" width="8" customWidth="1"/>
    <col min="12546" max="12546" width="46.5703125" customWidth="1"/>
    <col min="12547" max="12547" width="12.5703125" customWidth="1"/>
    <col min="12548" max="12548" width="19.5703125" customWidth="1"/>
    <col min="12801" max="12801" width="8" customWidth="1"/>
    <col min="12802" max="12802" width="46.5703125" customWidth="1"/>
    <col min="12803" max="12803" width="12.5703125" customWidth="1"/>
    <col min="12804" max="12804" width="19.5703125" customWidth="1"/>
    <col min="13057" max="13057" width="8" customWidth="1"/>
    <col min="13058" max="13058" width="46.5703125" customWidth="1"/>
    <col min="13059" max="13059" width="12.5703125" customWidth="1"/>
    <col min="13060" max="13060" width="19.5703125" customWidth="1"/>
    <col min="13313" max="13313" width="8" customWidth="1"/>
    <col min="13314" max="13314" width="46.5703125" customWidth="1"/>
    <col min="13315" max="13315" width="12.5703125" customWidth="1"/>
    <col min="13316" max="13316" width="19.5703125" customWidth="1"/>
    <col min="13569" max="13569" width="8" customWidth="1"/>
    <col min="13570" max="13570" width="46.5703125" customWidth="1"/>
    <col min="13571" max="13571" width="12.5703125" customWidth="1"/>
    <col min="13572" max="13572" width="19.5703125" customWidth="1"/>
    <col min="13825" max="13825" width="8" customWidth="1"/>
    <col min="13826" max="13826" width="46.5703125" customWidth="1"/>
    <col min="13827" max="13827" width="12.5703125" customWidth="1"/>
    <col min="13828" max="13828" width="19.5703125" customWidth="1"/>
    <col min="14081" max="14081" width="8" customWidth="1"/>
    <col min="14082" max="14082" width="46.5703125" customWidth="1"/>
    <col min="14083" max="14083" width="12.5703125" customWidth="1"/>
    <col min="14084" max="14084" width="19.5703125" customWidth="1"/>
    <col min="14337" max="14337" width="8" customWidth="1"/>
    <col min="14338" max="14338" width="46.5703125" customWidth="1"/>
    <col min="14339" max="14339" width="12.5703125" customWidth="1"/>
    <col min="14340" max="14340" width="19.5703125" customWidth="1"/>
    <col min="14593" max="14593" width="8" customWidth="1"/>
    <col min="14594" max="14594" width="46.5703125" customWidth="1"/>
    <col min="14595" max="14595" width="12.5703125" customWidth="1"/>
    <col min="14596" max="14596" width="19.5703125" customWidth="1"/>
    <col min="14849" max="14849" width="8" customWidth="1"/>
    <col min="14850" max="14850" width="46.5703125" customWidth="1"/>
    <col min="14851" max="14851" width="12.5703125" customWidth="1"/>
    <col min="14852" max="14852" width="19.5703125" customWidth="1"/>
    <col min="15105" max="15105" width="8" customWidth="1"/>
    <col min="15106" max="15106" width="46.5703125" customWidth="1"/>
    <col min="15107" max="15107" width="12.5703125" customWidth="1"/>
    <col min="15108" max="15108" width="19.5703125" customWidth="1"/>
    <col min="15361" max="15361" width="8" customWidth="1"/>
    <col min="15362" max="15362" width="46.5703125" customWidth="1"/>
    <col min="15363" max="15363" width="12.5703125" customWidth="1"/>
    <col min="15364" max="15364" width="19.5703125" customWidth="1"/>
    <col min="15617" max="15617" width="8" customWidth="1"/>
    <col min="15618" max="15618" width="46.5703125" customWidth="1"/>
    <col min="15619" max="15619" width="12.5703125" customWidth="1"/>
    <col min="15620" max="15620" width="19.5703125" customWidth="1"/>
    <col min="15873" max="15873" width="8" customWidth="1"/>
    <col min="15874" max="15874" width="46.5703125" customWidth="1"/>
    <col min="15875" max="15875" width="12.5703125" customWidth="1"/>
    <col min="15876" max="15876" width="19.5703125" customWidth="1"/>
    <col min="16129" max="16129" width="8" customWidth="1"/>
    <col min="16130" max="16130" width="46.5703125" customWidth="1"/>
    <col min="16131" max="16131" width="12.5703125" customWidth="1"/>
    <col min="16132" max="16132" width="19.5703125" customWidth="1"/>
  </cols>
  <sheetData>
    <row r="1" spans="1:4" x14ac:dyDescent="0.25">
      <c r="D1" s="36" t="s">
        <v>87</v>
      </c>
    </row>
    <row r="2" spans="1:4" ht="64.5" customHeight="1" x14ac:dyDescent="0.25">
      <c r="A2" s="92" t="s">
        <v>88</v>
      </c>
      <c r="B2" s="93"/>
      <c r="C2" s="93"/>
      <c r="D2" s="93"/>
    </row>
    <row r="3" spans="1:4" ht="15.75" x14ac:dyDescent="0.25">
      <c r="A3" s="37" t="s">
        <v>10</v>
      </c>
      <c r="B3" s="37" t="s">
        <v>89</v>
      </c>
      <c r="C3" s="37" t="s">
        <v>90</v>
      </c>
      <c r="D3" s="38" t="s">
        <v>91</v>
      </c>
    </row>
    <row r="4" spans="1:4" ht="15.75" x14ac:dyDescent="0.25">
      <c r="A4" s="37">
        <v>1</v>
      </c>
      <c r="B4" s="39" t="s">
        <v>92</v>
      </c>
      <c r="C4" s="38"/>
      <c r="D4" s="40"/>
    </row>
    <row r="5" spans="1:4" ht="15.75" x14ac:dyDescent="0.25">
      <c r="A5" s="37"/>
      <c r="B5" s="41" t="s">
        <v>93</v>
      </c>
      <c r="C5" s="37"/>
      <c r="D5" s="40">
        <v>1626</v>
      </c>
    </row>
    <row r="6" spans="1:4" ht="29.25" x14ac:dyDescent="0.25">
      <c r="A6" s="37"/>
      <c r="B6" s="42" t="s">
        <v>94</v>
      </c>
      <c r="C6" s="37" t="s">
        <v>95</v>
      </c>
      <c r="D6" s="40"/>
    </row>
    <row r="7" spans="1:4" ht="15.75" x14ac:dyDescent="0.25">
      <c r="A7" s="37"/>
      <c r="B7" s="43"/>
      <c r="C7" s="37"/>
      <c r="D7" s="40"/>
    </row>
    <row r="8" spans="1:4" ht="15.75" x14ac:dyDescent="0.25">
      <c r="A8" s="37"/>
      <c r="B8" s="44" t="s">
        <v>96</v>
      </c>
      <c r="C8" s="37"/>
      <c r="D8" s="40">
        <v>2942</v>
      </c>
    </row>
    <row r="9" spans="1:4" ht="15.75" x14ac:dyDescent="0.25">
      <c r="A9" s="37"/>
      <c r="B9" s="41" t="s">
        <v>97</v>
      </c>
      <c r="C9" s="37" t="s">
        <v>98</v>
      </c>
      <c r="D9" s="40">
        <v>44248</v>
      </c>
    </row>
    <row r="10" spans="1:4" ht="15.75" x14ac:dyDescent="0.25">
      <c r="A10" s="37"/>
      <c r="B10" s="41" t="s">
        <v>99</v>
      </c>
      <c r="C10" s="37"/>
      <c r="D10" s="40">
        <v>3053</v>
      </c>
    </row>
    <row r="11" spans="1:4" ht="15.75" x14ac:dyDescent="0.25">
      <c r="A11" s="37"/>
      <c r="B11" s="41"/>
      <c r="C11" s="37"/>
      <c r="D11" s="40"/>
    </row>
    <row r="12" spans="1:4" ht="15.75" x14ac:dyDescent="0.25">
      <c r="A12" s="37"/>
      <c r="B12" s="41" t="s">
        <v>100</v>
      </c>
      <c r="C12" s="37"/>
      <c r="D12" s="40">
        <v>21650</v>
      </c>
    </row>
    <row r="13" spans="1:4" ht="29.25" x14ac:dyDescent="0.25">
      <c r="A13" s="37"/>
      <c r="B13" s="43" t="s">
        <v>101</v>
      </c>
      <c r="C13" s="37" t="s">
        <v>102</v>
      </c>
      <c r="D13" s="40"/>
    </row>
    <row r="14" spans="1:4" ht="15.75" x14ac:dyDescent="0.25">
      <c r="A14" s="37"/>
      <c r="B14" s="43" t="s">
        <v>103</v>
      </c>
      <c r="C14" s="37" t="s">
        <v>104</v>
      </c>
      <c r="D14" s="40"/>
    </row>
    <row r="15" spans="1:4" ht="15.75" x14ac:dyDescent="0.25">
      <c r="A15" s="37"/>
      <c r="B15" s="41"/>
      <c r="C15" s="37"/>
      <c r="D15" s="40"/>
    </row>
    <row r="16" spans="1:4" ht="15.75" x14ac:dyDescent="0.25">
      <c r="A16" s="37">
        <v>2</v>
      </c>
      <c r="B16" s="39" t="s">
        <v>105</v>
      </c>
      <c r="C16" s="37"/>
      <c r="D16" s="40">
        <v>12415</v>
      </c>
    </row>
    <row r="17" spans="1:4" ht="15.75" x14ac:dyDescent="0.25">
      <c r="A17" s="37"/>
      <c r="B17" s="43" t="s">
        <v>106</v>
      </c>
      <c r="C17" s="37" t="s">
        <v>107</v>
      </c>
      <c r="D17" s="40"/>
    </row>
    <row r="18" spans="1:4" ht="15.75" x14ac:dyDescent="0.25">
      <c r="A18" s="37"/>
      <c r="B18" s="43" t="s">
        <v>108</v>
      </c>
      <c r="C18" s="37" t="s">
        <v>109</v>
      </c>
      <c r="D18" s="40"/>
    </row>
    <row r="19" spans="1:4" ht="15.75" x14ac:dyDescent="0.25">
      <c r="A19" s="37"/>
      <c r="B19" s="43" t="s">
        <v>110</v>
      </c>
      <c r="C19" s="37" t="s">
        <v>111</v>
      </c>
      <c r="D19" s="40"/>
    </row>
    <row r="20" spans="1:4" ht="15.75" x14ac:dyDescent="0.25">
      <c r="A20" s="37"/>
      <c r="B20" s="43" t="s">
        <v>112</v>
      </c>
      <c r="C20" s="37" t="s">
        <v>113</v>
      </c>
      <c r="D20" s="40"/>
    </row>
    <row r="21" spans="1:4" ht="15.75" x14ac:dyDescent="0.25">
      <c r="A21" s="37"/>
      <c r="B21" s="43" t="s">
        <v>114</v>
      </c>
      <c r="C21" s="37" t="s">
        <v>113</v>
      </c>
      <c r="D21" s="40"/>
    </row>
    <row r="22" spans="1:4" ht="29.25" x14ac:dyDescent="0.25">
      <c r="A22" s="37"/>
      <c r="B22" s="43" t="s">
        <v>115</v>
      </c>
      <c r="C22" s="37" t="s">
        <v>116</v>
      </c>
      <c r="D22" s="40"/>
    </row>
    <row r="23" spans="1:4" ht="15.75" x14ac:dyDescent="0.25">
      <c r="A23" s="37"/>
      <c r="B23" s="43"/>
      <c r="C23" s="37"/>
      <c r="D23" s="40"/>
    </row>
    <row r="24" spans="1:4" ht="15.75" x14ac:dyDescent="0.25">
      <c r="A24" s="37">
        <v>3</v>
      </c>
      <c r="B24" s="39" t="s">
        <v>117</v>
      </c>
      <c r="C24" s="37"/>
      <c r="D24" s="40"/>
    </row>
    <row r="25" spans="1:4" ht="15.75" x14ac:dyDescent="0.25">
      <c r="A25" s="37"/>
      <c r="B25" s="41" t="s">
        <v>118</v>
      </c>
      <c r="C25" s="37" t="s">
        <v>109</v>
      </c>
      <c r="D25" s="40">
        <v>246</v>
      </c>
    </row>
    <row r="26" spans="1:4" ht="15.75" x14ac:dyDescent="0.25">
      <c r="A26" s="37"/>
      <c r="B26" s="41" t="s">
        <v>119</v>
      </c>
      <c r="C26" s="37" t="s">
        <v>120</v>
      </c>
      <c r="D26" s="40">
        <v>33771</v>
      </c>
    </row>
    <row r="27" spans="1:4" ht="15.75" x14ac:dyDescent="0.25">
      <c r="A27" s="37"/>
      <c r="B27" s="41" t="s">
        <v>121</v>
      </c>
      <c r="C27" s="37" t="s">
        <v>116</v>
      </c>
      <c r="D27" s="40">
        <v>1454</v>
      </c>
    </row>
    <row r="28" spans="1:4" ht="15.75" x14ac:dyDescent="0.25">
      <c r="A28" s="37"/>
      <c r="B28" s="41"/>
      <c r="C28" s="37"/>
      <c r="D28" s="40"/>
    </row>
    <row r="29" spans="1:4" ht="15.75" x14ac:dyDescent="0.25">
      <c r="A29" s="37">
        <v>4</v>
      </c>
      <c r="B29" s="39" t="s">
        <v>122</v>
      </c>
      <c r="C29" s="37"/>
      <c r="D29" s="40">
        <v>6604</v>
      </c>
    </row>
    <row r="30" spans="1:4" ht="15.75" x14ac:dyDescent="0.25">
      <c r="A30" s="37"/>
      <c r="B30" s="39"/>
      <c r="C30" s="37"/>
      <c r="D30" s="40"/>
    </row>
    <row r="31" spans="1:4" ht="15.75" x14ac:dyDescent="0.25">
      <c r="A31" s="37">
        <v>5</v>
      </c>
      <c r="B31" s="39" t="s">
        <v>123</v>
      </c>
      <c r="C31" s="37"/>
      <c r="D31" s="40"/>
    </row>
    <row r="32" spans="1:4" ht="15.75" x14ac:dyDescent="0.25">
      <c r="A32" s="37"/>
      <c r="B32" s="45" t="s">
        <v>124</v>
      </c>
      <c r="C32" s="37" t="s">
        <v>113</v>
      </c>
      <c r="D32" s="40">
        <v>1796</v>
      </c>
    </row>
    <row r="33" spans="1:4" ht="15.75" x14ac:dyDescent="0.25">
      <c r="A33" s="38"/>
      <c r="B33" s="46" t="s">
        <v>9</v>
      </c>
      <c r="C33" s="37"/>
      <c r="D33" s="47">
        <f>SUM(D4:D32)</f>
        <v>129805</v>
      </c>
    </row>
    <row r="34" spans="1:4" ht="15.75" x14ac:dyDescent="0.25">
      <c r="A34" s="48"/>
      <c r="B34" s="48"/>
      <c r="C34" s="48"/>
    </row>
    <row r="35" spans="1:4" ht="15.75" x14ac:dyDescent="0.25">
      <c r="A35" s="48"/>
      <c r="B35" s="48"/>
      <c r="C35" s="48"/>
    </row>
    <row r="36" spans="1:4" ht="15.75" x14ac:dyDescent="0.25">
      <c r="A36" s="48"/>
      <c r="B36" s="48"/>
      <c r="C36" s="48"/>
    </row>
    <row r="37" spans="1:4" ht="15.75" x14ac:dyDescent="0.25">
      <c r="A37" s="48"/>
      <c r="B37" s="49"/>
      <c r="C37" s="50"/>
    </row>
    <row r="38" spans="1:4" ht="15.75" x14ac:dyDescent="0.25">
      <c r="A38" s="48"/>
      <c r="B38" s="48"/>
      <c r="C38" s="50"/>
      <c r="D38" s="51"/>
    </row>
    <row r="39" spans="1:4" x14ac:dyDescent="0.25">
      <c r="A39" s="52"/>
      <c r="B39" s="53"/>
      <c r="C39" s="54"/>
    </row>
    <row r="40" spans="1:4" x14ac:dyDescent="0.25">
      <c r="C40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2021-03-22T07:30:21Z</cp:lastPrinted>
  <dcterms:created xsi:type="dcterms:W3CDTF">2018-08-28T07:18:51Z</dcterms:created>
  <dcterms:modified xsi:type="dcterms:W3CDTF">2021-03-22T07:30:27Z</dcterms:modified>
</cp:coreProperties>
</file>