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G51" i="1" l="1"/>
  <c r="F22" i="1" l="1"/>
  <c r="F21" i="1"/>
  <c r="F19" i="1"/>
  <c r="F25" i="1"/>
  <c r="F18" i="1"/>
  <c r="F23" i="1"/>
  <c r="G52" i="1" l="1"/>
  <c r="G50" i="1"/>
  <c r="G49" i="1"/>
  <c r="G53" i="1" l="1"/>
  <c r="F17" i="1"/>
  <c r="E23" i="1"/>
  <c r="G23" i="1" s="1"/>
  <c r="E24" i="1"/>
  <c r="G24" i="1" s="1"/>
  <c r="E25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<sst xmlns="http://schemas.openxmlformats.org/spreadsheetml/2006/main" count="147" uniqueCount="130">
  <si>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</si>
  <si>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</si>
  <si>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</si>
  <si>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</si>
  <si>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</si>
  <si>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</si>
  <si>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</si>
  <si>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</si>
  <si>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</si>
  <si>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</si>
  <si>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</si>
  <si>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</si>
  <si>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</si>
  <si>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</si>
  <si>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</si>
  <si>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</si>
  <si>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</si>
  <si>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</si>
  <si>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</si>
  <si>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</si>
  <si>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</si>
  <si>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</si>
  <si>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</si>
  <si>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</si>
  <si>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</si>
  <si>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</si>
  <si>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</si>
  <si>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</si>
  <si>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</si>
  <si>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</si>
  <si>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</si>
  <si>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</si>
  <si>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</si>
  <si>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</si>
  <si>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</si>
  <si>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</si>
  <si>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</si>
  <si>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</si>
  <si>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</si>
  <si>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</si>
  <si>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</si>
  <si>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</si>
  <si>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</si>
  <si>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</si>
  <si>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</si>
  <si>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</si>
  <si>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</si>
  <si>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</si>
  <si>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</si>
  <si>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</si>
  <si>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</si>
  <si>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</si>
  <si>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</si>
  <si>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</si>
  <si>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</si>
  <si>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</si>
  <si>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</si>
  <si>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</si>
  <si>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</si>
  <si>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</si>
  <si>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</si>
  <si>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</si>
  <si>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</si>
  <si>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</si>
  <si>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</si>
  <si>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</si>
  <si>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</si>
  <si>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</si>
  <si>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</si>
  <si>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</si>
  <si>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</si>
  <si>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</si>
  <si>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</si>
  <si>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</si>
  <si>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</si>
  <si>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Гагарина,16а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</si>
  <si>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</si>
  <si>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</si>
  <si>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</si>
  <si>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</si>
  <si>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</si>
  <si>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</si>
  <si>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</si>
  <si>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</si>
  <si>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</si>
  <si>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</si>
  <si>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</si>
  <si>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Задолженность                                                    на                                   01.01.2021 г.</t>
  </si>
  <si>
    <t>Остаток средств по капитальному ремонту на спец счете на 01.01.2021г.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</si>
  <si>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</si>
  <si>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</si>
  <si>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</si>
  <si>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</si>
  <si>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</si>
  <si>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16 а ул. Гагарина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</si>
  <si>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</si>
  <si>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</si>
  <si>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</si>
  <si>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</si>
  <si>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</si>
  <si>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</si>
  <si>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2,1 м.</t>
  </si>
  <si>
    <t>регулировка ц/о</t>
  </si>
  <si>
    <t>30 приб.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</si>
  <si>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</si>
  <si>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</si>
  <si>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</si>
  <si>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</si>
  <si>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</si>
  <si>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</si>
  <si>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</si>
  <si>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выключателей</t>
  </si>
  <si>
    <t>1 шт.</t>
  </si>
  <si>
    <t>Общестроительные работы</t>
  </si>
  <si>
    <t>Ремонт водосточных труб</t>
  </si>
  <si>
    <t>6,8 м.</t>
  </si>
  <si>
    <t>Проверка и прочистка вентиляции</t>
  </si>
  <si>
    <t>Частичный косметический ремонт подъезда № 3 (5-й этаж)</t>
  </si>
  <si>
    <t>1,8 м2</t>
  </si>
  <si>
    <t>Окраска дверей</t>
  </si>
  <si>
    <t>7,3 м2</t>
  </si>
  <si>
    <t>Ремонт подъездного козырька (подъезд № 2)</t>
  </si>
  <si>
    <t>1,7 м2</t>
  </si>
  <si>
    <t>Ремонт штукатурки стен</t>
  </si>
  <si>
    <t>7,2 м2</t>
  </si>
  <si>
    <t>Прочие работы</t>
  </si>
  <si>
    <t>Благоустройство</t>
  </si>
  <si>
    <t>Спиливание деревьев</t>
  </si>
  <si>
    <t>14 м3</t>
  </si>
  <si>
    <t>Установка скамейки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</si>
</sst>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xSplit="6" ySplit="13" topLeftCell="G35" activePane="bottomRight" state="frozen"/>
      <selection pane="topRight" activeCell="G1" sqref="G1"/>
      <selection pane="bottomLeft" activeCell="A14" sqref="A14"/>
      <selection pane="bottomRight" activeCell="I24" sqref="I2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8" t="s">
        <v>24</v>
      </c>
      <c r="B1" s="58"/>
      <c r="C1" s="58"/>
      <c r="D1" s="58"/>
      <c r="E1" s="58"/>
      <c r="F1" s="58"/>
      <c r="G1" s="58"/>
    </row>
    <row r="2" spans="1:7" ht="15.75" thickBot="1" x14ac:dyDescent="0.3">
      <c r="A2" s="59" t="s">
        <v>25</v>
      </c>
      <c r="B2" s="59"/>
      <c r="C2" s="59"/>
      <c r="D2" s="59"/>
      <c r="E2" s="59"/>
      <c r="F2" s="59"/>
      <c r="G2" s="59"/>
    </row>
    <row r="3" spans="1:7" ht="8.25" customHeight="1" x14ac:dyDescent="0.25"/>
    <row r="4" spans="1:7" x14ac:dyDescent="0.25">
      <c r="A4" s="58" t="s">
        <v>26</v>
      </c>
      <c r="B4" s="58"/>
      <c r="C4" s="58"/>
      <c r="D4" s="58"/>
      <c r="E4" s="58"/>
      <c r="F4" s="58"/>
      <c r="G4" s="58"/>
    </row>
    <row r="5" spans="1:7" ht="13.5" customHeight="1" x14ac:dyDescent="0.25">
      <c r="A5" s="66" t="s">
        <v>27</v>
      </c>
      <c r="B5" s="66"/>
      <c r="C5" s="66"/>
      <c r="D5" s="66"/>
      <c r="E5" s="66"/>
      <c r="F5" s="66"/>
      <c r="G5" s="66"/>
    </row>
    <row r="6" spans="1:7" ht="15" customHeight="1" x14ac:dyDescent="0.25">
      <c r="A6" s="67" t="s">
        <v>81</v>
      </c>
      <c r="B6" s="67"/>
      <c r="C6" s="67"/>
      <c r="D6" s="67"/>
      <c r="E6" s="67"/>
      <c r="F6" s="67"/>
      <c r="G6" s="67"/>
    </row>
    <row r="7" spans="1:7" ht="15.75" x14ac:dyDescent="0.25">
      <c r="A7" s="66" t="s">
        <v>75</v>
      </c>
      <c r="B7" s="66"/>
      <c r="C7" s="66"/>
      <c r="D7" s="66"/>
      <c r="E7" s="66"/>
      <c r="F7" s="66"/>
      <c r="G7" s="66"/>
    </row>
    <row r="8" spans="1:7" ht="9.75" customHeight="1" x14ac:dyDescent="0.25"/>
    <row r="9" spans="1:7" x14ac:dyDescent="0.25">
      <c r="A9" s="79" t="s">
        <v>29</v>
      </c>
      <c r="B9" s="79"/>
      <c r="C9" s="79"/>
      <c r="D9" s="79"/>
      <c r="E9" s="79"/>
    </row>
    <row r="10" spans="1:7" x14ac:dyDescent="0.25">
      <c r="A10" s="79" t="s">
        <v>30</v>
      </c>
      <c r="B10" s="79"/>
      <c r="C10" s="79"/>
      <c r="D10" s="79"/>
      <c r="E10" s="79"/>
      <c r="G10" s="23">
        <v>606451.19999999995</v>
      </c>
    </row>
    <row r="11" spans="1:7" ht="11.25" customHeight="1" x14ac:dyDescent="0.25"/>
    <row r="12" spans="1:7" x14ac:dyDescent="0.25">
      <c r="A12" s="68" t="s">
        <v>28</v>
      </c>
      <c r="B12" s="68"/>
      <c r="C12" s="68"/>
      <c r="D12" s="68"/>
      <c r="E12" s="68"/>
    </row>
    <row r="14" spans="1:7" ht="36" x14ac:dyDescent="0.25">
      <c r="A14" s="63" t="s">
        <v>0</v>
      </c>
      <c r="B14" s="63"/>
      <c r="C14" s="14" t="s">
        <v>82</v>
      </c>
      <c r="D14" s="1" t="s">
        <v>83</v>
      </c>
      <c r="E14" s="4" t="s">
        <v>15</v>
      </c>
      <c r="F14" s="1" t="s">
        <v>84</v>
      </c>
      <c r="G14" s="17" t="s">
        <v>87</v>
      </c>
    </row>
    <row r="15" spans="1:7" x14ac:dyDescent="0.25">
      <c r="A15" s="63"/>
      <c r="B15" s="63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64">
        <v>1</v>
      </c>
      <c r="B16" s="64"/>
      <c r="C16" s="15">
        <v>2</v>
      </c>
      <c r="D16" s="9">
        <v>3</v>
      </c>
      <c r="E16" s="9" t="s">
        <v>13</v>
      </c>
      <c r="F16" s="9">
        <v>5</v>
      </c>
      <c r="G16" s="15" t="s">
        <v>60</v>
      </c>
    </row>
    <row r="17" spans="1:10" ht="48" customHeight="1" x14ac:dyDescent="0.25">
      <c r="A17" s="65" t="s">
        <v>67</v>
      </c>
      <c r="B17" s="65"/>
      <c r="C17" s="16">
        <f>C18+C19+C20+C21+C22</f>
        <v>259458.34</v>
      </c>
      <c r="D17" s="12">
        <f>D18+D19+D20+D21+D22</f>
        <v>734055.6</v>
      </c>
      <c r="E17" s="12">
        <f>E18+E19+E20+E21+E22</f>
        <v>993513.94</v>
      </c>
      <c r="F17" s="12">
        <f>F18+F19+F20+F21+F22</f>
        <v>739509.38</v>
      </c>
      <c r="G17" s="16">
        <f>G18+G19+G20+G21+G22</f>
        <v>254004.55999999994</v>
      </c>
      <c r="H17" s="25"/>
    </row>
    <row r="18" spans="1:10" x14ac:dyDescent="0.25">
      <c r="A18" s="60" t="s">
        <v>1</v>
      </c>
      <c r="B18" s="60"/>
      <c r="C18" s="16">
        <v>243944.68</v>
      </c>
      <c r="D18" s="12">
        <v>679458.48</v>
      </c>
      <c r="E18" s="12">
        <f>C18+D18</f>
        <v>923403.15999999992</v>
      </c>
      <c r="F18" s="12">
        <f>681724.5+3651.71+887.28</f>
        <v>686263.49</v>
      </c>
      <c r="G18" s="16">
        <f>E18-F18</f>
        <v>237139.66999999993</v>
      </c>
      <c r="H18" s="25"/>
    </row>
    <row r="19" spans="1:10" x14ac:dyDescent="0.25">
      <c r="A19" s="60" t="s">
        <v>2</v>
      </c>
      <c r="B19" s="60"/>
      <c r="C19" s="16">
        <v>920.05</v>
      </c>
      <c r="D19" s="12">
        <v>3086.76</v>
      </c>
      <c r="E19" s="12">
        <f t="shared" ref="E19:E25" si="0">C19+D19</f>
        <v>4006.8100000000004</v>
      </c>
      <c r="F19" s="12">
        <f>3013.59+23.8</f>
        <v>3037.3900000000003</v>
      </c>
      <c r="G19" s="16">
        <f t="shared" ref="G19:G22" si="1">E19-F19</f>
        <v>969.42000000000007</v>
      </c>
      <c r="H19" s="28"/>
      <c r="I19" s="28"/>
      <c r="J19" s="28"/>
    </row>
    <row r="20" spans="1:10" x14ac:dyDescent="0.25">
      <c r="A20" s="60" t="s">
        <v>3</v>
      </c>
      <c r="B20" s="60"/>
      <c r="C20" s="16">
        <v>0</v>
      </c>
      <c r="D20" s="12">
        <v>0</v>
      </c>
      <c r="E20" s="12">
        <f t="shared" si="0"/>
        <v>0</v>
      </c>
      <c r="F20" s="12">
        <v>0</v>
      </c>
      <c r="G20" s="16">
        <f t="shared" si="1"/>
        <v>0</v>
      </c>
    </row>
    <row r="21" spans="1:10" x14ac:dyDescent="0.25">
      <c r="A21" s="60" t="s">
        <v>4</v>
      </c>
      <c r="B21" s="60"/>
      <c r="C21" s="16">
        <v>644.07000000000005</v>
      </c>
      <c r="D21" s="12">
        <v>2315.04</v>
      </c>
      <c r="E21" s="12">
        <f t="shared" si="0"/>
        <v>2959.11</v>
      </c>
      <c r="F21" s="12">
        <f>2250.54+11.05</f>
        <v>2261.59</v>
      </c>
      <c r="G21" s="16">
        <f t="shared" si="1"/>
        <v>697.52</v>
      </c>
    </row>
    <row r="22" spans="1:10" x14ac:dyDescent="0.25">
      <c r="A22" s="60" t="s">
        <v>5</v>
      </c>
      <c r="B22" s="60"/>
      <c r="C22" s="16">
        <v>13949.54</v>
      </c>
      <c r="D22" s="12">
        <v>49195.32</v>
      </c>
      <c r="E22" s="12">
        <f t="shared" si="0"/>
        <v>63144.86</v>
      </c>
      <c r="F22" s="12">
        <f>47568.95+377.96</f>
        <v>47946.909999999996</v>
      </c>
      <c r="G22" s="16">
        <f t="shared" si="1"/>
        <v>15197.950000000004</v>
      </c>
    </row>
    <row r="23" spans="1:10" x14ac:dyDescent="0.25">
      <c r="A23" s="76" t="s">
        <v>6</v>
      </c>
      <c r="B23" s="76"/>
      <c r="C23" s="16">
        <v>383987.97</v>
      </c>
      <c r="D23" s="12">
        <v>1016679.93</v>
      </c>
      <c r="E23" s="12">
        <f t="shared" si="0"/>
        <v>1400667.9</v>
      </c>
      <c r="F23" s="12">
        <f>46390.94+943268.66</f>
        <v>989659.60000000009</v>
      </c>
      <c r="G23" s="16">
        <f>E23-F23</f>
        <v>411008.29999999981</v>
      </c>
    </row>
    <row r="24" spans="1:10" x14ac:dyDescent="0.25">
      <c r="A24" s="76" t="s">
        <v>7</v>
      </c>
      <c r="B24" s="76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 t="shared" ref="G24:G25" si="2">E24-F24</f>
        <v>0</v>
      </c>
    </row>
    <row r="25" spans="1:10" x14ac:dyDescent="0.25">
      <c r="A25" s="76" t="s">
        <v>8</v>
      </c>
      <c r="B25" s="76"/>
      <c r="C25" s="16">
        <v>0</v>
      </c>
      <c r="D25" s="12">
        <v>5116.08</v>
      </c>
      <c r="E25" s="12">
        <f t="shared" si="0"/>
        <v>5116.08</v>
      </c>
      <c r="F25" s="12">
        <f>D25</f>
        <v>5116.08</v>
      </c>
      <c r="G25" s="16">
        <f t="shared" si="2"/>
        <v>0</v>
      </c>
    </row>
    <row r="26" spans="1:10" x14ac:dyDescent="0.25">
      <c r="A26" s="76"/>
      <c r="B26" s="76"/>
      <c r="C26" s="16"/>
      <c r="D26" s="12"/>
      <c r="E26" s="12"/>
      <c r="F26" s="12"/>
      <c r="G26" s="16"/>
    </row>
    <row r="27" spans="1:10" x14ac:dyDescent="0.25">
      <c r="A27" s="61" t="s">
        <v>9</v>
      </c>
      <c r="B27" s="61"/>
      <c r="C27" s="16">
        <f>C17++C23+C24+C25+C26</f>
        <v>643446.30999999994</v>
      </c>
      <c r="D27" s="12">
        <f>D17+D23+D24+D25+D26</f>
        <v>1755851.61</v>
      </c>
      <c r="E27" s="12">
        <f>E17+E23+E24+E25+E26</f>
        <v>2399297.92</v>
      </c>
      <c r="F27" s="12">
        <f>F17+F23+F24+F25+F26</f>
        <v>1734285.06</v>
      </c>
      <c r="G27" s="16">
        <f>G17+G23+G24+G25+G26</f>
        <v>665012.85999999975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2" t="s">
        <v>10</v>
      </c>
      <c r="B31" s="62" t="s">
        <v>11</v>
      </c>
      <c r="C31" s="62"/>
      <c r="D31" s="62"/>
      <c r="E31" s="62"/>
      <c r="F31" s="2" t="s">
        <v>12</v>
      </c>
      <c r="G31" s="3" t="s">
        <v>16</v>
      </c>
    </row>
    <row r="32" spans="1:10" x14ac:dyDescent="0.25">
      <c r="A32" s="5" t="s">
        <v>17</v>
      </c>
      <c r="B32" s="69" t="s">
        <v>32</v>
      </c>
      <c r="C32" s="69"/>
      <c r="D32" s="69"/>
      <c r="E32" s="69"/>
      <c r="F32" s="13" t="s">
        <v>63</v>
      </c>
      <c r="G32" s="20">
        <v>40126.92</v>
      </c>
    </row>
    <row r="33" spans="1:12" ht="34.5" customHeight="1" x14ac:dyDescent="0.25">
      <c r="A33" s="5" t="s">
        <v>18</v>
      </c>
      <c r="B33" s="69" t="s">
        <v>33</v>
      </c>
      <c r="C33" s="69"/>
      <c r="D33" s="69"/>
      <c r="E33" s="69"/>
      <c r="F33" s="83" t="s">
        <v>70</v>
      </c>
      <c r="G33" s="20">
        <v>27008.52</v>
      </c>
    </row>
    <row r="34" spans="1:12" x14ac:dyDescent="0.25">
      <c r="A34" s="5" t="s">
        <v>78</v>
      </c>
      <c r="B34" s="70" t="s">
        <v>79</v>
      </c>
      <c r="C34" s="71"/>
      <c r="D34" s="71"/>
      <c r="E34" s="72"/>
      <c r="F34" s="84"/>
      <c r="G34" s="20">
        <v>3013.2</v>
      </c>
    </row>
    <row r="35" spans="1:12" ht="32.25" customHeight="1" x14ac:dyDescent="0.25">
      <c r="A35" s="6" t="s">
        <v>19</v>
      </c>
      <c r="B35" s="77" t="s">
        <v>34</v>
      </c>
      <c r="C35" s="77"/>
      <c r="D35" s="77"/>
      <c r="E35" s="77"/>
      <c r="F35" s="80" t="s">
        <v>73</v>
      </c>
      <c r="G35" s="20">
        <v>122956</v>
      </c>
    </row>
    <row r="36" spans="1:12" x14ac:dyDescent="0.25">
      <c r="A36" s="29" t="s">
        <v>20</v>
      </c>
      <c r="B36" s="94" t="s">
        <v>76</v>
      </c>
      <c r="C36" s="94"/>
      <c r="D36" s="94"/>
      <c r="E36" s="94"/>
      <c r="F36" s="81"/>
      <c r="G36" s="32">
        <v>17748.48</v>
      </c>
    </row>
    <row r="37" spans="1:12" x14ac:dyDescent="0.25">
      <c r="A37" s="29" t="s">
        <v>21</v>
      </c>
      <c r="B37" s="95" t="s">
        <v>74</v>
      </c>
      <c r="C37" s="96"/>
      <c r="D37" s="96"/>
      <c r="E37" s="97"/>
      <c r="F37" s="81"/>
      <c r="G37" s="20">
        <v>2315.04</v>
      </c>
      <c r="K37" s="24"/>
    </row>
    <row r="38" spans="1:12" x14ac:dyDescent="0.25">
      <c r="A38" s="5" t="s">
        <v>22</v>
      </c>
      <c r="B38" s="69" t="s">
        <v>35</v>
      </c>
      <c r="C38" s="69"/>
      <c r="D38" s="69"/>
      <c r="E38" s="69"/>
      <c r="F38" s="81"/>
      <c r="G38" s="20">
        <v>45143.16</v>
      </c>
    </row>
    <row r="39" spans="1:12" x14ac:dyDescent="0.25">
      <c r="A39" s="5" t="s">
        <v>31</v>
      </c>
      <c r="B39" s="69" t="s">
        <v>77</v>
      </c>
      <c r="C39" s="69"/>
      <c r="D39" s="69"/>
      <c r="E39" s="69"/>
      <c r="F39" s="82"/>
      <c r="G39" s="20">
        <v>16976.759999999998</v>
      </c>
      <c r="K39" s="24"/>
    </row>
    <row r="40" spans="1:12" ht="21" customHeight="1" x14ac:dyDescent="0.25">
      <c r="A40" s="5" t="s">
        <v>36</v>
      </c>
      <c r="B40" s="78" t="s">
        <v>72</v>
      </c>
      <c r="C40" s="78"/>
      <c r="D40" s="78"/>
      <c r="E40" s="78"/>
      <c r="F40" s="19" t="s">
        <v>61</v>
      </c>
      <c r="G40" s="20">
        <v>7716.72</v>
      </c>
      <c r="K40" s="24"/>
    </row>
    <row r="41" spans="1:12" ht="15.75" customHeight="1" x14ac:dyDescent="0.25">
      <c r="A41" s="5" t="s">
        <v>89</v>
      </c>
      <c r="B41" s="73" t="s">
        <v>90</v>
      </c>
      <c r="C41" s="74"/>
      <c r="D41" s="74"/>
      <c r="E41" s="75"/>
      <c r="F41" s="19" t="s">
        <v>91</v>
      </c>
      <c r="G41" s="20">
        <v>38583.599999999999</v>
      </c>
      <c r="K41" s="24"/>
    </row>
    <row r="42" spans="1:12" ht="15.75" customHeight="1" x14ac:dyDescent="0.25">
      <c r="A42" s="27" t="s">
        <v>40</v>
      </c>
      <c r="B42" s="101" t="s">
        <v>68</v>
      </c>
      <c r="C42" s="102"/>
      <c r="D42" s="102"/>
      <c r="E42" s="103"/>
      <c r="F42" s="19"/>
      <c r="G42" s="20"/>
    </row>
    <row r="43" spans="1:12" ht="15.75" customHeight="1" x14ac:dyDescent="0.25">
      <c r="A43" s="27" t="s">
        <v>41</v>
      </c>
      <c r="B43" s="101" t="s">
        <v>65</v>
      </c>
      <c r="C43" s="102"/>
      <c r="D43" s="102"/>
      <c r="E43" s="103"/>
      <c r="F43" s="19"/>
      <c r="G43" s="20"/>
    </row>
    <row r="44" spans="1:12" x14ac:dyDescent="0.25">
      <c r="A44" s="5" t="s">
        <v>42</v>
      </c>
      <c r="B44" s="69" t="s">
        <v>37</v>
      </c>
      <c r="C44" s="69"/>
      <c r="D44" s="69"/>
      <c r="E44" s="69"/>
      <c r="F44" s="13" t="s">
        <v>71</v>
      </c>
      <c r="G44" s="20">
        <v>78710.52</v>
      </c>
    </row>
    <row r="45" spans="1:12" x14ac:dyDescent="0.25">
      <c r="A45" s="5" t="s">
        <v>43</v>
      </c>
      <c r="B45" s="69" t="s">
        <v>38</v>
      </c>
      <c r="C45" s="69"/>
      <c r="D45" s="69"/>
      <c r="E45" s="69"/>
      <c r="F45" s="13" t="s">
        <v>71</v>
      </c>
      <c r="G45" s="20">
        <v>135042.6</v>
      </c>
      <c r="I45" s="24"/>
      <c r="K45" s="34"/>
    </row>
    <row r="46" spans="1:12" x14ac:dyDescent="0.25">
      <c r="A46" s="27" t="s">
        <v>44</v>
      </c>
      <c r="B46" s="101" t="s">
        <v>69</v>
      </c>
      <c r="C46" s="102"/>
      <c r="D46" s="102"/>
      <c r="E46" s="103"/>
      <c r="F46" s="13"/>
      <c r="G46" s="20"/>
      <c r="L46" s="24"/>
    </row>
    <row r="47" spans="1:12" x14ac:dyDescent="0.25">
      <c r="A47" s="5" t="s">
        <v>46</v>
      </c>
      <c r="B47" s="69" t="s">
        <v>39</v>
      </c>
      <c r="C47" s="69"/>
      <c r="D47" s="69"/>
      <c r="E47" s="69"/>
      <c r="F47" s="18" t="s">
        <v>62</v>
      </c>
      <c r="G47" s="20">
        <v>2701.2</v>
      </c>
      <c r="K47" s="24"/>
    </row>
    <row r="48" spans="1:12" x14ac:dyDescent="0.25">
      <c r="A48" s="98" t="s">
        <v>45</v>
      </c>
      <c r="B48" s="99"/>
      <c r="C48" s="99"/>
      <c r="D48" s="99"/>
      <c r="E48" s="100"/>
      <c r="F48" s="5"/>
      <c r="G48" s="20"/>
    </row>
    <row r="49" spans="1:7" x14ac:dyDescent="0.25">
      <c r="A49" s="5" t="s">
        <v>47</v>
      </c>
      <c r="B49" s="69" t="s">
        <v>2</v>
      </c>
      <c r="C49" s="69"/>
      <c r="D49" s="69"/>
      <c r="E49" s="69"/>
      <c r="F49" s="33" t="s">
        <v>80</v>
      </c>
      <c r="G49" s="20">
        <f>D19</f>
        <v>3086.76</v>
      </c>
    </row>
    <row r="50" spans="1:7" x14ac:dyDescent="0.25">
      <c r="A50" s="5" t="s">
        <v>48</v>
      </c>
      <c r="B50" s="69" t="s">
        <v>3</v>
      </c>
      <c r="C50" s="69"/>
      <c r="D50" s="69"/>
      <c r="E50" s="69"/>
      <c r="F50" s="33" t="s">
        <v>92</v>
      </c>
      <c r="G50" s="20">
        <f>D20</f>
        <v>0</v>
      </c>
    </row>
    <row r="51" spans="1:7" x14ac:dyDescent="0.25">
      <c r="A51" s="5" t="s">
        <v>50</v>
      </c>
      <c r="B51" s="69" t="s">
        <v>49</v>
      </c>
      <c r="C51" s="69"/>
      <c r="D51" s="69"/>
      <c r="E51" s="69"/>
      <c r="F51" s="13" t="s">
        <v>64</v>
      </c>
      <c r="G51" s="20">
        <f>D22+77907.78</f>
        <v>127103.1</v>
      </c>
    </row>
    <row r="52" spans="1:7" x14ac:dyDescent="0.25">
      <c r="A52" s="5" t="s">
        <v>51</v>
      </c>
      <c r="B52" s="69" t="s">
        <v>4</v>
      </c>
      <c r="C52" s="69"/>
      <c r="D52" s="69"/>
      <c r="E52" s="69"/>
      <c r="F52" s="33" t="s">
        <v>80</v>
      </c>
      <c r="G52" s="20">
        <f>D21</f>
        <v>2315.04</v>
      </c>
    </row>
    <row r="53" spans="1:7" x14ac:dyDescent="0.25">
      <c r="A53" s="5" t="s">
        <v>52</v>
      </c>
      <c r="B53" s="90" t="s">
        <v>15</v>
      </c>
      <c r="C53" s="90"/>
      <c r="D53" s="90"/>
      <c r="E53" s="90"/>
      <c r="F53" s="5"/>
      <c r="G53" s="12">
        <f>SUM(G32:G52)</f>
        <v>670547.62</v>
      </c>
    </row>
    <row r="54" spans="1:7" x14ac:dyDescent="0.25">
      <c r="A54" s="5" t="s">
        <v>66</v>
      </c>
      <c r="B54" s="98" t="s">
        <v>85</v>
      </c>
      <c r="C54" s="99"/>
      <c r="D54" s="99"/>
      <c r="E54" s="99"/>
      <c r="F54" s="100"/>
      <c r="G54" s="21">
        <f>G10+F17+F25+F26-G53</f>
        <v>680529.04000000015</v>
      </c>
    </row>
    <row r="56" spans="1:7" x14ac:dyDescent="0.25">
      <c r="A56" s="88" t="s">
        <v>53</v>
      </c>
      <c r="B56" s="88"/>
      <c r="C56" s="10"/>
      <c r="D56" s="10"/>
      <c r="E56" s="10"/>
    </row>
    <row r="57" spans="1:7" x14ac:dyDescent="0.25">
      <c r="A57" s="89" t="s">
        <v>86</v>
      </c>
      <c r="B57" s="89"/>
      <c r="C57" s="89"/>
      <c r="D57" s="89"/>
      <c r="E57" s="89"/>
      <c r="G57" s="26">
        <f>G23+G24</f>
        <v>411008.29999999981</v>
      </c>
    </row>
    <row r="58" spans="1:7" x14ac:dyDescent="0.25">
      <c r="A58" s="36"/>
      <c r="B58" s="36"/>
      <c r="C58" s="36"/>
      <c r="D58" s="36"/>
      <c r="E58" s="36"/>
      <c r="G58" s="26"/>
    </row>
    <row r="59" spans="1:7" x14ac:dyDescent="0.25">
      <c r="A59" s="35" t="s">
        <v>88</v>
      </c>
      <c r="B59" s="35"/>
      <c r="C59" s="35"/>
      <c r="D59" s="35"/>
      <c r="E59" s="35"/>
      <c r="F59" s="37"/>
      <c r="G59" s="26">
        <v>931721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88" t="s">
        <v>54</v>
      </c>
      <c r="B61" s="88"/>
      <c r="C61" s="10"/>
      <c r="D61" s="10"/>
      <c r="E61" s="10"/>
    </row>
    <row r="63" spans="1:7" x14ac:dyDescent="0.25">
      <c r="A63" s="13" t="s">
        <v>10</v>
      </c>
      <c r="B63" s="91" t="s">
        <v>57</v>
      </c>
      <c r="C63" s="92"/>
      <c r="D63" s="92"/>
      <c r="E63" s="93"/>
      <c r="F63" s="11" t="s">
        <v>55</v>
      </c>
      <c r="G63" s="5" t="s">
        <v>56</v>
      </c>
    </row>
    <row r="64" spans="1:7" x14ac:dyDescent="0.25">
      <c r="A64" s="13" t="s">
        <v>17</v>
      </c>
      <c r="B64" s="85" t="s">
        <v>58</v>
      </c>
      <c r="C64" s="86"/>
      <c r="D64" s="86"/>
      <c r="E64" s="87"/>
      <c r="F64" s="30"/>
      <c r="G64" s="31"/>
    </row>
    <row r="65" spans="1:7" x14ac:dyDescent="0.25">
      <c r="A65" s="13" t="s">
        <v>18</v>
      </c>
      <c r="B65" s="85" t="s">
        <v>59</v>
      </c>
      <c r="C65" s="86"/>
      <c r="D65" s="86"/>
      <c r="E65" s="87"/>
      <c r="F65" s="30">
        <v>10</v>
      </c>
      <c r="G65" s="31">
        <v>325813.75</v>
      </c>
    </row>
  </sheetData>
  <mergeCells count="54">
    <mergeCell ref="B51:E51"/>
    <mergeCell ref="B52:E52"/>
    <mergeCell ref="B45:E45"/>
    <mergeCell ref="B42:E42"/>
    <mergeCell ref="B43:E43"/>
    <mergeCell ref="B44:E44"/>
    <mergeCell ref="F35:F39"/>
    <mergeCell ref="F33:F34"/>
    <mergeCell ref="B64:E64"/>
    <mergeCell ref="B65:E65"/>
    <mergeCell ref="A56:B56"/>
    <mergeCell ref="A57:E57"/>
    <mergeCell ref="A61:B61"/>
    <mergeCell ref="B53:E53"/>
    <mergeCell ref="B63:E63"/>
    <mergeCell ref="B49:E49"/>
    <mergeCell ref="B36:E36"/>
    <mergeCell ref="B37:E37"/>
    <mergeCell ref="A48:E48"/>
    <mergeCell ref="B54:F54"/>
    <mergeCell ref="B46:E46"/>
    <mergeCell ref="B50:E50"/>
    <mergeCell ref="A9:E9"/>
    <mergeCell ref="A10:E10"/>
    <mergeCell ref="A24:B24"/>
    <mergeCell ref="A25:B25"/>
    <mergeCell ref="A26:B26"/>
    <mergeCell ref="B39:E39"/>
    <mergeCell ref="B34:E34"/>
    <mergeCell ref="A22:B22"/>
    <mergeCell ref="B47:E47"/>
    <mergeCell ref="B32:E32"/>
    <mergeCell ref="B33:E33"/>
    <mergeCell ref="B41:E41"/>
    <mergeCell ref="A23:B23"/>
    <mergeCell ref="B35:E35"/>
    <mergeCell ref="B38:E38"/>
    <mergeCell ref="B40:E40"/>
    <mergeCell ref="A1:G1"/>
    <mergeCell ref="A2:G2"/>
    <mergeCell ref="A20:B20"/>
    <mergeCell ref="A27:B27"/>
    <mergeCell ref="B31:E31"/>
    <mergeCell ref="A14:B15"/>
    <mergeCell ref="A21:B21"/>
    <mergeCell ref="A16:B16"/>
    <mergeCell ref="A17:B17"/>
    <mergeCell ref="A18:B18"/>
    <mergeCell ref="A19:B19"/>
    <mergeCell ref="A4:G4"/>
    <mergeCell ref="A5:G5"/>
    <mergeCell ref="A6:G6"/>
    <mergeCell ref="A7:G7"/>
    <mergeCell ref="A12:E12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4" sqref="A4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93</v>
      </c>
    </row>
    <row r="2" spans="1:4" ht="69.75" customHeight="1" x14ac:dyDescent="0.25">
      <c r="A2" s="104" t="s">
        <v>94</v>
      </c>
      <c r="B2" s="105"/>
      <c r="C2" s="105"/>
      <c r="D2" s="105"/>
    </row>
    <row r="3" spans="1:4" ht="15.75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30.75" x14ac:dyDescent="0.25">
      <c r="A5" s="39"/>
      <c r="B5" s="43" t="s">
        <v>99</v>
      </c>
      <c r="C5" s="39"/>
      <c r="D5" s="42">
        <v>8604</v>
      </c>
    </row>
    <row r="6" spans="1:4" ht="29.2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 t="s">
        <v>104</v>
      </c>
      <c r="C8" s="39" t="s">
        <v>105</v>
      </c>
      <c r="D8" s="42"/>
    </row>
    <row r="9" spans="1:4" ht="15.75" x14ac:dyDescent="0.25">
      <c r="A9" s="39"/>
      <c r="B9" s="45"/>
      <c r="C9" s="39"/>
      <c r="D9" s="42"/>
    </row>
    <row r="10" spans="1:4" ht="15.75" x14ac:dyDescent="0.25">
      <c r="A10" s="39"/>
      <c r="B10" s="46" t="s">
        <v>106</v>
      </c>
      <c r="C10" s="39"/>
      <c r="D10" s="42">
        <v>3926</v>
      </c>
    </row>
    <row r="11" spans="1:4" ht="30.75" x14ac:dyDescent="0.25">
      <c r="A11" s="39"/>
      <c r="B11" s="43" t="s">
        <v>107</v>
      </c>
      <c r="C11" s="39" t="s">
        <v>108</v>
      </c>
      <c r="D11" s="42">
        <v>45421</v>
      </c>
    </row>
    <row r="12" spans="1:4" ht="15.75" x14ac:dyDescent="0.25">
      <c r="A12" s="39"/>
      <c r="B12" s="43" t="s">
        <v>109</v>
      </c>
      <c r="C12" s="39"/>
      <c r="D12" s="42">
        <v>3486</v>
      </c>
    </row>
    <row r="13" spans="1:4" ht="15.75" x14ac:dyDescent="0.25">
      <c r="A13" s="39"/>
      <c r="B13" s="43"/>
      <c r="C13" s="39"/>
      <c r="D13" s="42"/>
    </row>
    <row r="14" spans="1:4" ht="15.75" x14ac:dyDescent="0.25">
      <c r="A14" s="39">
        <v>2</v>
      </c>
      <c r="B14" s="41" t="s">
        <v>110</v>
      </c>
      <c r="C14" s="39"/>
      <c r="D14" s="42"/>
    </row>
    <row r="15" spans="1:4" ht="15.75" x14ac:dyDescent="0.25">
      <c r="A15" s="39"/>
      <c r="B15" s="45" t="s">
        <v>111</v>
      </c>
      <c r="C15" s="39" t="s">
        <v>112</v>
      </c>
      <c r="D15" s="42">
        <v>210</v>
      </c>
    </row>
    <row r="16" spans="1:4" ht="15.75" x14ac:dyDescent="0.25">
      <c r="A16" s="39"/>
      <c r="B16" s="45"/>
      <c r="C16" s="39"/>
      <c r="D16" s="42"/>
    </row>
    <row r="17" spans="1:4" ht="15.75" x14ac:dyDescent="0.25">
      <c r="A17" s="39">
        <v>3</v>
      </c>
      <c r="B17" s="41" t="s">
        <v>113</v>
      </c>
      <c r="C17" s="39"/>
      <c r="D17" s="42"/>
    </row>
    <row r="18" spans="1:4" ht="15.75" x14ac:dyDescent="0.25">
      <c r="A18" s="39"/>
      <c r="B18" s="43" t="s">
        <v>114</v>
      </c>
      <c r="C18" s="39" t="s">
        <v>115</v>
      </c>
      <c r="D18" s="42">
        <v>2351</v>
      </c>
    </row>
    <row r="19" spans="1:4" ht="15.75" x14ac:dyDescent="0.25">
      <c r="A19" s="39"/>
      <c r="B19" s="43" t="s">
        <v>116</v>
      </c>
      <c r="C19" s="39" t="s">
        <v>105</v>
      </c>
      <c r="D19" s="42">
        <v>4888</v>
      </c>
    </row>
    <row r="20" spans="1:4" ht="30.75" x14ac:dyDescent="0.25">
      <c r="A20" s="39"/>
      <c r="B20" s="43" t="s">
        <v>117</v>
      </c>
      <c r="C20" s="39" t="s">
        <v>118</v>
      </c>
      <c r="D20" s="42">
        <v>620</v>
      </c>
    </row>
    <row r="21" spans="1:4" ht="15.75" x14ac:dyDescent="0.25">
      <c r="A21" s="39"/>
      <c r="B21" s="43" t="s">
        <v>119</v>
      </c>
      <c r="C21" s="39" t="s">
        <v>120</v>
      </c>
      <c r="D21" s="42">
        <v>938</v>
      </c>
    </row>
    <row r="22" spans="1:4" ht="30.75" x14ac:dyDescent="0.25">
      <c r="A22" s="39"/>
      <c r="B22" s="43" t="s">
        <v>121</v>
      </c>
      <c r="C22" s="39" t="s">
        <v>122</v>
      </c>
      <c r="D22" s="42">
        <v>978</v>
      </c>
    </row>
    <row r="23" spans="1:4" ht="15.75" x14ac:dyDescent="0.25">
      <c r="A23" s="39"/>
      <c r="B23" s="43" t="s">
        <v>123</v>
      </c>
      <c r="C23" s="39" t="s">
        <v>124</v>
      </c>
      <c r="D23" s="42">
        <v>10096</v>
      </c>
    </row>
    <row r="24" spans="1:4" ht="15.75" x14ac:dyDescent="0.25">
      <c r="A24" s="39"/>
      <c r="B24" s="43"/>
      <c r="C24" s="39"/>
      <c r="D24" s="42"/>
    </row>
    <row r="25" spans="1:4" ht="15.75" x14ac:dyDescent="0.25">
      <c r="A25" s="39">
        <v>4</v>
      </c>
      <c r="B25" s="41" t="s">
        <v>125</v>
      </c>
      <c r="C25" s="39"/>
      <c r="D25" s="42">
        <v>5293</v>
      </c>
    </row>
    <row r="26" spans="1:4" ht="15.75" x14ac:dyDescent="0.25">
      <c r="A26" s="39"/>
      <c r="B26" s="41"/>
      <c r="C26" s="39"/>
      <c r="D26" s="42"/>
    </row>
    <row r="27" spans="1:4" ht="15.75" x14ac:dyDescent="0.25">
      <c r="A27" s="39">
        <v>5</v>
      </c>
      <c r="B27" s="41" t="s">
        <v>126</v>
      </c>
      <c r="C27" s="39"/>
      <c r="D27" s="42">
        <v>36145</v>
      </c>
    </row>
    <row r="28" spans="1:4" ht="15.75" x14ac:dyDescent="0.25">
      <c r="A28" s="39"/>
      <c r="B28" s="47" t="s">
        <v>127</v>
      </c>
      <c r="C28" s="39" t="s">
        <v>128</v>
      </c>
      <c r="D28" s="42"/>
    </row>
    <row r="29" spans="1:4" ht="15.75" x14ac:dyDescent="0.25">
      <c r="A29" s="39"/>
      <c r="B29" s="47" t="s">
        <v>129</v>
      </c>
      <c r="C29" s="39" t="s">
        <v>112</v>
      </c>
      <c r="D29" s="42"/>
    </row>
    <row r="30" spans="1:4" ht="15.75" x14ac:dyDescent="0.25">
      <c r="A30" s="40"/>
      <c r="B30" s="48" t="s">
        <v>9</v>
      </c>
      <c r="C30" s="39"/>
      <c r="D30" s="49">
        <f>SUM(D4:D29)</f>
        <v>122956</v>
      </c>
    </row>
    <row r="31" spans="1:4" ht="15.75" x14ac:dyDescent="0.25">
      <c r="A31" s="50"/>
      <c r="B31" s="50"/>
      <c r="C31" s="50"/>
    </row>
    <row r="32" spans="1:4" ht="15.75" x14ac:dyDescent="0.25">
      <c r="A32" s="50"/>
      <c r="B32" s="50"/>
      <c r="C32" s="50"/>
    </row>
    <row r="33" spans="1:4" ht="15.75" x14ac:dyDescent="0.25">
      <c r="A33" s="50"/>
      <c r="B33" s="50"/>
      <c r="C33" s="50"/>
    </row>
    <row r="34" spans="1:4" ht="15.75" x14ac:dyDescent="0.25">
      <c r="A34" s="50"/>
      <c r="B34" s="51"/>
      <c r="C34" s="52"/>
    </row>
    <row r="35" spans="1:4" ht="15.75" x14ac:dyDescent="0.25">
      <c r="A35" s="50"/>
      <c r="B35" s="50"/>
      <c r="C35" s="52"/>
      <c r="D35" s="53"/>
    </row>
    <row r="36" spans="1:4" x14ac:dyDescent="0.25">
      <c r="A36" s="54"/>
      <c r="B36" s="55"/>
      <c r="C36" s="56"/>
    </row>
    <row r="37" spans="1:4" x14ac:dyDescent="0.25">
      <c r="C37" s="5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2021-02-26T07:03:31Z</cp:lastPrinted>
  <dcterms:created xsi:type="dcterms:W3CDTF">2018-08-28T07:18:51Z</dcterms:created>
  <dcterms:modified xsi:type="dcterms:W3CDTF">2021-02-26T07:03:41Z</dcterms:modified>
</cp:coreProperties>
</file>