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F25" i="1" l="1"/>
  <c r="F22" i="1" l="1"/>
  <c r="F21" i="1"/>
  <c r="F19" i="1"/>
  <c r="F18" i="1"/>
  <c r="D18" i="1"/>
  <c r="G51" i="1" l="1"/>
  <c r="G50" i="1"/>
  <c r="G49" i="1"/>
  <c r="G48" i="1"/>
  <c r="G52" i="1" l="1"/>
  <c r="F17" i="1"/>
  <c r="E23" i="1"/>
  <c r="G23" i="1" s="1"/>
  <c r="E24" i="1"/>
  <c r="G24" i="1" s="1"/>
  <c r="E25" i="1"/>
  <c r="E19" i="1"/>
  <c r="G19" i="1" s="1"/>
  <c r="E20" i="1"/>
  <c r="E21" i="1"/>
  <c r="G21" i="1" s="1"/>
  <c r="E22" i="1"/>
  <c r="G22" i="1" s="1"/>
  <c r="E18" i="1"/>
  <c r="G18" i="1" s="1"/>
  <c r="D17" i="1"/>
  <c r="D27" i="1" s="1"/>
  <c r="F27" i="1" l="1"/>
  <c r="G53" i="1"/>
  <c r="G56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<sst xmlns="http://schemas.openxmlformats.org/spreadsheetml/2006/main" count="143" uniqueCount="127">
  <si>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</si>
  <si>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</si>
  <si>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</si>
  <si>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</si>
  <si>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</si>
  <si>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</si>
  <si>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</si>
  <si>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</si>
  <si>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</si>
  <si>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</si>
  <si>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</si>
  <si>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</si>
  <si>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</si>
  <si>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</si>
  <si>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</si>
  <si>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</si>
  <si>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</si>
  <si>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</si>
  <si>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</si>
  <si>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</si>
  <si>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</si>
  <si>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</si>
  <si>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</si>
  <si>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</si>
  <si>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</si>
  <si>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</si>
  <si>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</si>
  <si>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</si>
  <si>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</si>
  <si>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</si>
  <si>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</si>
  <si>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</si>
  <si>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</si>
  <si>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</si>
  <si>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</si>
  <si>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</si>
  <si>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</si>
  <si>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</si>
  <si>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</si>
  <si>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</si>
  <si>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</si>
  <si>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</si>
  <si>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</si>
  <si>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</si>
  <si>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</si>
  <si>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</si>
  <si>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</si>
  <si>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</si>
  <si>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</si>
  <si>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</si>
  <si>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</si>
  <si>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</si>
  <si>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</si>
  <si>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</si>
  <si>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</si>
  <si>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</si>
  <si>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</si>
  <si>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</si>
  <si>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</si>
  <si>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</si>
  <si>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</si>
  <si>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</si>
  <si>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</si>
  <si>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</si>
  <si>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</si>
  <si>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</si>
  <si>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</si>
  <si>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Февральская,50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</si>
  <si>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</si>
  <si>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ООО "Расчетно-процессинговые системы"</t>
  </si>
  <si>
    <r>
      <t xml:space="preserve">ТО и эксплуатация ОДПУ тепловой энергии </t>
    </r>
    <r>
      <rPr>
        <sz val="8"/>
        <color theme="1"/>
        <rFont val="Times New Roman"/>
        <family val="1"/>
        <charset val="204"/>
      </rPr>
      <t>(тариф)</t>
    </r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</si>
  <si>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</si>
  <si>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</si>
  <si>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</si>
  <si>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</si>
  <si>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</si>
  <si>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</si>
  <si>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</si>
  <si>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</si>
  <si>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</si>
  <si>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</si>
  <si>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</si>
  <si>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Остаток средств по капитальному ремонту на спец счете на 01.01.2021г.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</si>
  <si>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</si>
  <si>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50 ул. Февральская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</si>
  <si>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</si>
  <si>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</si>
  <si>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</si>
  <si>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</si>
  <si>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</si>
  <si>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</si>
  <si>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82 м.</t>
  </si>
  <si>
    <t>смена вентилей</t>
  </si>
  <si>
    <t>49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</si>
  <si>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</si>
  <si>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</si>
  <si>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</si>
  <si>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</si>
  <si>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</si>
  <si>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</si>
  <si>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54 м.</t>
  </si>
  <si>
    <t>Электромонтажные работы</t>
  </si>
  <si>
    <t>в том числе смена ламп</t>
  </si>
  <si>
    <t>13 шт.</t>
  </si>
  <si>
    <t>ремонт электрощитов</t>
  </si>
  <si>
    <t>20 шт.</t>
  </si>
  <si>
    <t>смена выключателей автоматических</t>
  </si>
  <si>
    <t>72 шт.</t>
  </si>
  <si>
    <t>смена электропроводки</t>
  </si>
  <si>
    <t>114 м.</t>
  </si>
  <si>
    <t>смена выключателей</t>
  </si>
  <si>
    <t>2 шт.</t>
  </si>
  <si>
    <t>смена светодиодных светильников с датчиками движения</t>
  </si>
  <si>
    <t>7 шт.</t>
  </si>
  <si>
    <t>Обходы и осмотры вводных, распределительных, и этажных щитов</t>
  </si>
  <si>
    <t>31 шт.</t>
  </si>
  <si>
    <t>Общестроительные работы</t>
  </si>
  <si>
    <t>Остекление рам</t>
  </si>
  <si>
    <t>1,1 м2</t>
  </si>
  <si>
    <t>Укрепление парапета</t>
  </si>
  <si>
    <t>20 м.</t>
  </si>
  <si>
    <t>Смена замков с проушинами</t>
  </si>
  <si>
    <t>1 шт.</t>
  </si>
  <si>
    <t>Прочие работы</t>
  </si>
  <si>
    <t>Благоустройство</t>
  </si>
  <si>
    <t>Спиливание деревьев</t>
  </si>
  <si>
    <t>5,4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</si>
</sst>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0" fontId="6" fillId="0" borderId="0" xfId="0" applyFont="1" applyAlignment="1">
      <alignment horizontal="center"/>
    </xf>
    <xf numFmtId="0" fontId="19" fillId="0" borderId="1" xfId="0" applyFont="1" applyBorder="1"/>
    <xf numFmtId="164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pane xSplit="6" ySplit="13" topLeftCell="G50" activePane="bottomRight" state="frozen"/>
      <selection pane="topRight" activeCell="G1" sqref="G1"/>
      <selection pane="bottomLeft" activeCell="A14" sqref="A14"/>
      <selection pane="bottomRight" activeCell="A60" sqref="A60:G6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7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</cols>
  <sheetData>
    <row r="1" spans="1:7" x14ac:dyDescent="0.25">
      <c r="A1" s="66" t="s">
        <v>24</v>
      </c>
      <c r="B1" s="66"/>
      <c r="C1" s="66"/>
      <c r="D1" s="66"/>
      <c r="E1" s="66"/>
      <c r="F1" s="66"/>
      <c r="G1" s="66"/>
    </row>
    <row r="2" spans="1:7" ht="15.75" thickBot="1" x14ac:dyDescent="0.3">
      <c r="A2" s="76" t="s">
        <v>25</v>
      </c>
      <c r="B2" s="76"/>
      <c r="C2" s="76"/>
      <c r="D2" s="76"/>
      <c r="E2" s="76"/>
      <c r="F2" s="76"/>
      <c r="G2" s="76"/>
    </row>
    <row r="3" spans="1:7" ht="8.25" customHeight="1" x14ac:dyDescent="0.25"/>
    <row r="4" spans="1:7" x14ac:dyDescent="0.25">
      <c r="A4" s="66" t="s">
        <v>26</v>
      </c>
      <c r="B4" s="66"/>
      <c r="C4" s="66"/>
      <c r="D4" s="66"/>
      <c r="E4" s="66"/>
      <c r="F4" s="66"/>
      <c r="G4" s="66"/>
    </row>
    <row r="5" spans="1:7" ht="13.5" customHeight="1" x14ac:dyDescent="0.25">
      <c r="A5" s="67" t="s">
        <v>27</v>
      </c>
      <c r="B5" s="67"/>
      <c r="C5" s="67"/>
      <c r="D5" s="67"/>
      <c r="E5" s="67"/>
      <c r="F5" s="67"/>
      <c r="G5" s="67"/>
    </row>
    <row r="6" spans="1:7" ht="15" customHeight="1" x14ac:dyDescent="0.25">
      <c r="A6" s="68" t="s">
        <v>74</v>
      </c>
      <c r="B6" s="68"/>
      <c r="C6" s="68"/>
      <c r="D6" s="68"/>
      <c r="E6" s="68"/>
      <c r="F6" s="68"/>
      <c r="G6" s="68"/>
    </row>
    <row r="7" spans="1:7" ht="15.75" x14ac:dyDescent="0.25">
      <c r="A7" s="67" t="s">
        <v>67</v>
      </c>
      <c r="B7" s="67"/>
      <c r="C7" s="67"/>
      <c r="D7" s="67"/>
      <c r="E7" s="67"/>
      <c r="F7" s="67"/>
      <c r="G7" s="67"/>
    </row>
    <row r="8" spans="1:7" ht="9.75" customHeight="1" x14ac:dyDescent="0.25"/>
    <row r="9" spans="1:7" x14ac:dyDescent="0.25">
      <c r="A9" s="70" t="s">
        <v>29</v>
      </c>
      <c r="B9" s="70"/>
      <c r="C9" s="70"/>
      <c r="D9" s="70"/>
      <c r="E9" s="70"/>
    </row>
    <row r="10" spans="1:7" x14ac:dyDescent="0.25">
      <c r="A10" s="70" t="s">
        <v>30</v>
      </c>
      <c r="B10" s="70"/>
      <c r="C10" s="70"/>
      <c r="D10" s="70"/>
      <c r="E10" s="70"/>
      <c r="G10" s="22">
        <v>1317190.6399999999</v>
      </c>
    </row>
    <row r="11" spans="1:7" ht="11.25" customHeight="1" x14ac:dyDescent="0.25"/>
    <row r="12" spans="1:7" x14ac:dyDescent="0.25">
      <c r="A12" s="69" t="s">
        <v>28</v>
      </c>
      <c r="B12" s="69"/>
      <c r="C12" s="69"/>
      <c r="D12" s="69"/>
      <c r="E12" s="69"/>
    </row>
    <row r="14" spans="1:7" ht="36" x14ac:dyDescent="0.25">
      <c r="A14" s="80" t="s">
        <v>0</v>
      </c>
      <c r="B14" s="80"/>
      <c r="C14" s="13" t="s">
        <v>75</v>
      </c>
      <c r="D14" s="1" t="s">
        <v>76</v>
      </c>
      <c r="E14" s="4" t="s">
        <v>15</v>
      </c>
      <c r="F14" s="1" t="s">
        <v>77</v>
      </c>
      <c r="G14" s="16" t="s">
        <v>78</v>
      </c>
    </row>
    <row r="15" spans="1:7" x14ac:dyDescent="0.25">
      <c r="A15" s="80"/>
      <c r="B15" s="80"/>
      <c r="C15" s="14" t="s">
        <v>14</v>
      </c>
      <c r="D15" s="9" t="s">
        <v>14</v>
      </c>
      <c r="E15" s="9" t="s">
        <v>14</v>
      </c>
      <c r="F15" s="9" t="s">
        <v>14</v>
      </c>
      <c r="G15" s="14" t="s">
        <v>14</v>
      </c>
    </row>
    <row r="16" spans="1:7" x14ac:dyDescent="0.25">
      <c r="A16" s="81">
        <v>1</v>
      </c>
      <c r="B16" s="81"/>
      <c r="C16" s="14">
        <v>2</v>
      </c>
      <c r="D16" s="9">
        <v>3</v>
      </c>
      <c r="E16" s="9" t="s">
        <v>13</v>
      </c>
      <c r="F16" s="9">
        <v>5</v>
      </c>
      <c r="G16" s="14" t="s">
        <v>53</v>
      </c>
    </row>
    <row r="17" spans="1:11" ht="48" customHeight="1" x14ac:dyDescent="0.25">
      <c r="A17" s="82" t="s">
        <v>62</v>
      </c>
      <c r="B17" s="82"/>
      <c r="C17" s="15">
        <f>C18+C19+C20+C21+C22</f>
        <v>275714.44</v>
      </c>
      <c r="D17" s="11">
        <f>D18+D19+D20+D21+D22</f>
        <v>1017107.9400000001</v>
      </c>
      <c r="E17" s="11">
        <f>E18+E19+E20+E21+E22</f>
        <v>1292822.3799999999</v>
      </c>
      <c r="F17" s="11">
        <f>F18+F19+F20+F21+F22</f>
        <v>957731.84999999986</v>
      </c>
      <c r="G17" s="15">
        <f>G18+G19+G20+G21+G22</f>
        <v>335090.53000000003</v>
      </c>
      <c r="H17" s="24"/>
    </row>
    <row r="18" spans="1:11" x14ac:dyDescent="0.25">
      <c r="A18" s="77" t="s">
        <v>1</v>
      </c>
      <c r="B18" s="77"/>
      <c r="C18" s="15">
        <v>262724</v>
      </c>
      <c r="D18" s="11">
        <f>966347.52</f>
        <v>966347.52</v>
      </c>
      <c r="E18" s="11">
        <f>C18+D18</f>
        <v>1229071.52</v>
      </c>
      <c r="F18" s="11">
        <f>906246.97+3964.26+165.99</f>
        <v>910377.22</v>
      </c>
      <c r="G18" s="15">
        <f>E18-F18</f>
        <v>318694.30000000005</v>
      </c>
      <c r="H18" s="24"/>
    </row>
    <row r="19" spans="1:11" x14ac:dyDescent="0.25">
      <c r="A19" s="77" t="s">
        <v>2</v>
      </c>
      <c r="B19" s="77"/>
      <c r="C19" s="15">
        <v>1285.5999999999999</v>
      </c>
      <c r="D19" s="11">
        <v>5213.16</v>
      </c>
      <c r="E19" s="11">
        <f t="shared" ref="E19:E25" si="0">C19+D19</f>
        <v>6498.76</v>
      </c>
      <c r="F19" s="11">
        <f>4694.07+114.01</f>
        <v>4808.08</v>
      </c>
      <c r="G19" s="15">
        <f t="shared" ref="G19:G22" si="1">E19-F19</f>
        <v>1690.6800000000003</v>
      </c>
      <c r="H19" s="27"/>
      <c r="I19" s="27"/>
      <c r="J19" s="27"/>
    </row>
    <row r="20" spans="1:11" x14ac:dyDescent="0.25">
      <c r="A20" s="77" t="s">
        <v>3</v>
      </c>
      <c r="B20" s="77"/>
      <c r="C20" s="15">
        <v>0</v>
      </c>
      <c r="D20" s="11">
        <v>0</v>
      </c>
      <c r="E20" s="11">
        <f t="shared" si="0"/>
        <v>0</v>
      </c>
      <c r="F20" s="11">
        <v>0</v>
      </c>
      <c r="G20" s="15">
        <f t="shared" si="1"/>
        <v>0</v>
      </c>
    </row>
    <row r="21" spans="1:11" x14ac:dyDescent="0.25">
      <c r="A21" s="77" t="s">
        <v>4</v>
      </c>
      <c r="B21" s="77"/>
      <c r="C21" s="15">
        <v>949.94</v>
      </c>
      <c r="D21" s="11">
        <v>3843</v>
      </c>
      <c r="E21" s="11">
        <f t="shared" si="0"/>
        <v>4792.9400000000005</v>
      </c>
      <c r="F21" s="11">
        <f>3500.24+64.45</f>
        <v>3564.6899999999996</v>
      </c>
      <c r="G21" s="15">
        <f t="shared" si="1"/>
        <v>1228.2500000000009</v>
      </c>
    </row>
    <row r="22" spans="1:11" x14ac:dyDescent="0.25">
      <c r="A22" s="77" t="s">
        <v>5</v>
      </c>
      <c r="B22" s="77"/>
      <c r="C22" s="15">
        <v>10754.9</v>
      </c>
      <c r="D22" s="11">
        <v>41704.26</v>
      </c>
      <c r="E22" s="11">
        <f t="shared" si="0"/>
        <v>52459.16</v>
      </c>
      <c r="F22" s="11">
        <f>37709.23+1272.63</f>
        <v>38981.86</v>
      </c>
      <c r="G22" s="15">
        <f t="shared" si="1"/>
        <v>13477.300000000003</v>
      </c>
    </row>
    <row r="23" spans="1:11" x14ac:dyDescent="0.25">
      <c r="A23" s="71" t="s">
        <v>6</v>
      </c>
      <c r="B23" s="71"/>
      <c r="C23" s="15">
        <v>279426.37</v>
      </c>
      <c r="D23" s="11">
        <v>0</v>
      </c>
      <c r="E23" s="11">
        <f t="shared" si="0"/>
        <v>279426.37</v>
      </c>
      <c r="F23" s="11">
        <v>122807.11</v>
      </c>
      <c r="G23" s="15">
        <f>E23-F23</f>
        <v>156619.26</v>
      </c>
    </row>
    <row r="24" spans="1:11" x14ac:dyDescent="0.25">
      <c r="A24" s="71" t="s">
        <v>7</v>
      </c>
      <c r="B24" s="71"/>
      <c r="C24" s="15">
        <v>0</v>
      </c>
      <c r="D24" s="11">
        <v>0</v>
      </c>
      <c r="E24" s="11">
        <f t="shared" si="0"/>
        <v>0</v>
      </c>
      <c r="F24" s="11">
        <v>0</v>
      </c>
      <c r="G24" s="15">
        <f t="shared" ref="G24:G25" si="2">E24-F24</f>
        <v>0</v>
      </c>
    </row>
    <row r="25" spans="1:11" x14ac:dyDescent="0.25">
      <c r="A25" s="71" t="s">
        <v>8</v>
      </c>
      <c r="B25" s="71"/>
      <c r="C25" s="15">
        <v>0</v>
      </c>
      <c r="D25" s="11">
        <v>5116.08</v>
      </c>
      <c r="E25" s="11">
        <f t="shared" si="0"/>
        <v>5116.08</v>
      </c>
      <c r="F25" s="11">
        <f>D25</f>
        <v>5116.08</v>
      </c>
      <c r="G25" s="15">
        <f t="shared" si="2"/>
        <v>0</v>
      </c>
    </row>
    <row r="26" spans="1:11" x14ac:dyDescent="0.25">
      <c r="A26" s="71"/>
      <c r="B26" s="71"/>
      <c r="C26" s="15"/>
      <c r="D26" s="11"/>
      <c r="E26" s="11"/>
      <c r="F26" s="11"/>
      <c r="G26" s="15"/>
    </row>
    <row r="27" spans="1:11" x14ac:dyDescent="0.25">
      <c r="A27" s="78" t="s">
        <v>9</v>
      </c>
      <c r="B27" s="78"/>
      <c r="C27" s="15">
        <f>C17++C23+C24+C25</f>
        <v>555140.81000000006</v>
      </c>
      <c r="D27" s="11">
        <f>D17+D23+D24+D25</f>
        <v>1022224.02</v>
      </c>
      <c r="E27" s="11">
        <f>E17+E23+E24+E25</f>
        <v>1577364.83</v>
      </c>
      <c r="F27" s="11">
        <f>F17+F23+F24+F25</f>
        <v>1085655.04</v>
      </c>
      <c r="G27" s="15">
        <f>G17+G23+G24+G25</f>
        <v>491709.79000000004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1" t="s">
        <v>10</v>
      </c>
      <c r="B31" s="79" t="s">
        <v>11</v>
      </c>
      <c r="C31" s="79"/>
      <c r="D31" s="79"/>
      <c r="E31" s="79"/>
      <c r="F31" s="2" t="s">
        <v>12</v>
      </c>
      <c r="G31" s="3" t="s">
        <v>16</v>
      </c>
    </row>
    <row r="32" spans="1:11" x14ac:dyDescent="0.25">
      <c r="A32" s="5" t="s">
        <v>17</v>
      </c>
      <c r="B32" s="61" t="s">
        <v>32</v>
      </c>
      <c r="C32" s="61"/>
      <c r="D32" s="61"/>
      <c r="E32" s="61"/>
      <c r="F32" s="12" t="s">
        <v>56</v>
      </c>
      <c r="G32" s="19">
        <v>57069.120000000003</v>
      </c>
      <c r="K32" s="24"/>
    </row>
    <row r="33" spans="1:12" ht="34.5" x14ac:dyDescent="0.25">
      <c r="A33" s="5" t="s">
        <v>18</v>
      </c>
      <c r="B33" s="61" t="s">
        <v>33</v>
      </c>
      <c r="C33" s="61"/>
      <c r="D33" s="61"/>
      <c r="E33" s="61"/>
      <c r="F33" s="1" t="s">
        <v>69</v>
      </c>
      <c r="G33" s="19">
        <v>38412.36</v>
      </c>
      <c r="K33" s="24"/>
    </row>
    <row r="34" spans="1:12" x14ac:dyDescent="0.25">
      <c r="A34" s="5"/>
      <c r="B34" s="72" t="s">
        <v>66</v>
      </c>
      <c r="C34" s="73"/>
      <c r="D34" s="73"/>
      <c r="E34" s="74"/>
      <c r="F34" s="12"/>
      <c r="G34" s="19">
        <v>3348</v>
      </c>
      <c r="K34" s="24"/>
    </row>
    <row r="35" spans="1:12" ht="32.25" customHeight="1" x14ac:dyDescent="0.25">
      <c r="A35" s="6" t="s">
        <v>19</v>
      </c>
      <c r="B35" s="83" t="s">
        <v>34</v>
      </c>
      <c r="C35" s="83"/>
      <c r="D35" s="83"/>
      <c r="E35" s="83"/>
      <c r="F35" s="12" t="s">
        <v>57</v>
      </c>
      <c r="G35" s="19">
        <v>347609</v>
      </c>
      <c r="K35" s="24"/>
    </row>
    <row r="36" spans="1:12" x14ac:dyDescent="0.25">
      <c r="A36" s="5" t="s">
        <v>20</v>
      </c>
      <c r="B36" s="61" t="s">
        <v>70</v>
      </c>
      <c r="C36" s="61"/>
      <c r="D36" s="61"/>
      <c r="E36" s="61"/>
      <c r="F36" s="12" t="s">
        <v>57</v>
      </c>
      <c r="G36" s="19">
        <v>25243.08</v>
      </c>
      <c r="K36" s="24"/>
    </row>
    <row r="37" spans="1:12" x14ac:dyDescent="0.25">
      <c r="A37" s="28" t="s">
        <v>21</v>
      </c>
      <c r="B37" s="62" t="s">
        <v>68</v>
      </c>
      <c r="C37" s="62"/>
      <c r="D37" s="62"/>
      <c r="E37" s="62"/>
      <c r="F37" s="12" t="s">
        <v>57</v>
      </c>
      <c r="G37" s="19">
        <v>3293.16</v>
      </c>
      <c r="K37" s="24"/>
    </row>
    <row r="38" spans="1:12" x14ac:dyDescent="0.25">
      <c r="A38" s="5" t="s">
        <v>22</v>
      </c>
      <c r="B38" s="61" t="s">
        <v>35</v>
      </c>
      <c r="C38" s="61"/>
      <c r="D38" s="61"/>
      <c r="E38" s="61"/>
      <c r="F38" s="12" t="s">
        <v>57</v>
      </c>
      <c r="G38" s="19">
        <v>64205.279999999999</v>
      </c>
      <c r="K38" s="24"/>
    </row>
    <row r="39" spans="1:12" ht="21" customHeight="1" x14ac:dyDescent="0.25">
      <c r="A39" s="5" t="s">
        <v>31</v>
      </c>
      <c r="B39" s="75" t="s">
        <v>63</v>
      </c>
      <c r="C39" s="75"/>
      <c r="D39" s="75"/>
      <c r="E39" s="75"/>
      <c r="F39" s="18" t="s">
        <v>54</v>
      </c>
      <c r="G39" s="19">
        <v>10974.96</v>
      </c>
      <c r="K39" s="24"/>
    </row>
    <row r="40" spans="1:12" ht="15.75" customHeight="1" x14ac:dyDescent="0.25">
      <c r="A40" s="26" t="s">
        <v>36</v>
      </c>
      <c r="B40" s="63" t="s">
        <v>64</v>
      </c>
      <c r="C40" s="64"/>
      <c r="D40" s="64"/>
      <c r="E40" s="65"/>
      <c r="F40" s="18"/>
      <c r="G40" s="19"/>
      <c r="K40" s="24"/>
    </row>
    <row r="41" spans="1:12" ht="15.75" customHeight="1" x14ac:dyDescent="0.25">
      <c r="A41" s="26" t="s">
        <v>40</v>
      </c>
      <c r="B41" s="63" t="s">
        <v>60</v>
      </c>
      <c r="C41" s="64"/>
      <c r="D41" s="64"/>
      <c r="E41" s="65"/>
      <c r="F41" s="18"/>
      <c r="G41" s="19"/>
      <c r="K41" s="24"/>
    </row>
    <row r="42" spans="1:12" x14ac:dyDescent="0.25">
      <c r="A42" s="5" t="s">
        <v>41</v>
      </c>
      <c r="B42" s="61" t="s">
        <v>72</v>
      </c>
      <c r="C42" s="61"/>
      <c r="D42" s="61"/>
      <c r="E42" s="61"/>
      <c r="F42" s="12" t="s">
        <v>57</v>
      </c>
      <c r="G42" s="19">
        <v>24144.240000000002</v>
      </c>
      <c r="K42" s="24"/>
    </row>
    <row r="43" spans="1:12" x14ac:dyDescent="0.25">
      <c r="A43" s="5" t="s">
        <v>42</v>
      </c>
      <c r="B43" s="61" t="s">
        <v>37</v>
      </c>
      <c r="C43" s="61"/>
      <c r="D43" s="61"/>
      <c r="E43" s="61"/>
      <c r="F43" s="12" t="s">
        <v>58</v>
      </c>
      <c r="G43" s="19">
        <v>111943.92</v>
      </c>
      <c r="K43" s="24"/>
    </row>
    <row r="44" spans="1:12" x14ac:dyDescent="0.25">
      <c r="A44" s="5" t="s">
        <v>43</v>
      </c>
      <c r="B44" s="61" t="s">
        <v>38</v>
      </c>
      <c r="C44" s="61"/>
      <c r="D44" s="61"/>
      <c r="E44" s="61"/>
      <c r="F44" s="12" t="s">
        <v>58</v>
      </c>
      <c r="G44" s="19">
        <v>192061.8</v>
      </c>
      <c r="I44" s="23"/>
      <c r="K44" s="31"/>
    </row>
    <row r="45" spans="1:12" x14ac:dyDescent="0.25">
      <c r="A45" s="26" t="s">
        <v>44</v>
      </c>
      <c r="B45" s="63" t="s">
        <v>65</v>
      </c>
      <c r="C45" s="64"/>
      <c r="D45" s="64"/>
      <c r="E45" s="65"/>
      <c r="F45" s="12"/>
      <c r="G45" s="19">
        <v>0</v>
      </c>
      <c r="K45" s="24"/>
      <c r="L45" s="23"/>
    </row>
    <row r="46" spans="1:12" x14ac:dyDescent="0.25">
      <c r="A46" s="5" t="s">
        <v>46</v>
      </c>
      <c r="B46" s="61" t="s">
        <v>39</v>
      </c>
      <c r="C46" s="61"/>
      <c r="D46" s="61"/>
      <c r="E46" s="61"/>
      <c r="F46" s="17" t="s">
        <v>55</v>
      </c>
      <c r="G46" s="19">
        <v>3843</v>
      </c>
      <c r="K46" s="24"/>
    </row>
    <row r="47" spans="1:12" x14ac:dyDescent="0.25">
      <c r="A47" s="55" t="s">
        <v>45</v>
      </c>
      <c r="B47" s="56"/>
      <c r="C47" s="56"/>
      <c r="D47" s="56"/>
      <c r="E47" s="57"/>
      <c r="F47" s="5"/>
      <c r="G47" s="19"/>
      <c r="K47" s="24"/>
    </row>
    <row r="48" spans="1:12" x14ac:dyDescent="0.25">
      <c r="A48" s="5" t="s">
        <v>71</v>
      </c>
      <c r="B48" s="61" t="s">
        <v>2</v>
      </c>
      <c r="C48" s="61"/>
      <c r="D48" s="61"/>
      <c r="E48" s="61"/>
      <c r="F48" s="30" t="s">
        <v>73</v>
      </c>
      <c r="G48" s="19">
        <f>D19</f>
        <v>5213.16</v>
      </c>
    </row>
    <row r="49" spans="1:7" x14ac:dyDescent="0.25">
      <c r="A49" s="5" t="s">
        <v>47</v>
      </c>
      <c r="B49" s="61" t="s">
        <v>3</v>
      </c>
      <c r="C49" s="61"/>
      <c r="D49" s="61"/>
      <c r="E49" s="61"/>
      <c r="F49" s="30" t="s">
        <v>81</v>
      </c>
      <c r="G49" s="19">
        <f>D20</f>
        <v>0</v>
      </c>
    </row>
    <row r="50" spans="1:7" x14ac:dyDescent="0.25">
      <c r="A50" s="5" t="s">
        <v>49</v>
      </c>
      <c r="B50" s="61" t="s">
        <v>48</v>
      </c>
      <c r="C50" s="61"/>
      <c r="D50" s="61"/>
      <c r="E50" s="61"/>
      <c r="F50" s="12" t="s">
        <v>59</v>
      </c>
      <c r="G50" s="19">
        <f>D22</f>
        <v>41704.26</v>
      </c>
    </row>
    <row r="51" spans="1:7" x14ac:dyDescent="0.25">
      <c r="A51" s="5" t="s">
        <v>50</v>
      </c>
      <c r="B51" s="61" t="s">
        <v>4</v>
      </c>
      <c r="C51" s="61"/>
      <c r="D51" s="61"/>
      <c r="E51" s="61"/>
      <c r="F51" s="30" t="s">
        <v>73</v>
      </c>
      <c r="G51" s="19">
        <f>D21</f>
        <v>3843</v>
      </c>
    </row>
    <row r="52" spans="1:7" x14ac:dyDescent="0.25">
      <c r="A52" s="5" t="s">
        <v>51</v>
      </c>
      <c r="B52" s="60" t="s">
        <v>15</v>
      </c>
      <c r="C52" s="60"/>
      <c r="D52" s="60"/>
      <c r="E52" s="60"/>
      <c r="F52" s="5"/>
      <c r="G52" s="11">
        <f>SUM(G32:G51)</f>
        <v>932908.34</v>
      </c>
    </row>
    <row r="53" spans="1:7" x14ac:dyDescent="0.25">
      <c r="A53" s="5" t="s">
        <v>61</v>
      </c>
      <c r="B53" s="55" t="s">
        <v>79</v>
      </c>
      <c r="C53" s="56"/>
      <c r="D53" s="56"/>
      <c r="E53" s="56"/>
      <c r="F53" s="57"/>
      <c r="G53" s="20">
        <f>G10+F17+F25-G52</f>
        <v>1347130.23</v>
      </c>
    </row>
    <row r="55" spans="1:7" x14ac:dyDescent="0.25">
      <c r="A55" s="58" t="s">
        <v>52</v>
      </c>
      <c r="B55" s="58"/>
      <c r="C55" s="10"/>
      <c r="D55" s="10"/>
      <c r="E55" s="10"/>
    </row>
    <row r="56" spans="1:7" x14ac:dyDescent="0.25">
      <c r="A56" s="59" t="s">
        <v>80</v>
      </c>
      <c r="B56" s="59"/>
      <c r="C56" s="59"/>
      <c r="D56" s="59"/>
      <c r="E56" s="59"/>
      <c r="G56" s="25">
        <f>G23+G24</f>
        <v>156619.26</v>
      </c>
    </row>
    <row r="57" spans="1:7" ht="12" customHeight="1" x14ac:dyDescent="0.25">
      <c r="A57" s="33"/>
      <c r="B57" s="33"/>
      <c r="C57" s="33"/>
      <c r="D57" s="33"/>
      <c r="E57" s="33"/>
      <c r="G57" s="25"/>
    </row>
    <row r="58" spans="1:7" x14ac:dyDescent="0.25">
      <c r="A58" s="32" t="s">
        <v>82</v>
      </c>
      <c r="B58" s="32"/>
      <c r="C58" s="32"/>
      <c r="D58" s="32"/>
      <c r="E58" s="32"/>
      <c r="F58" s="34"/>
      <c r="G58" s="25">
        <v>1758631</v>
      </c>
    </row>
    <row r="59" spans="1:7" x14ac:dyDescent="0.25">
      <c r="A59" s="10"/>
      <c r="B59" s="10"/>
      <c r="C59" s="10"/>
      <c r="D59" s="10"/>
      <c r="E59" s="10"/>
    </row>
    <row r="62" spans="1:7" x14ac:dyDescent="0.25">
      <c r="A62" s="29"/>
      <c r="B62" s="29"/>
      <c r="C62" s="29"/>
      <c r="D62" s="29"/>
      <c r="E62" s="29"/>
      <c r="F62" s="29"/>
      <c r="G62" s="29"/>
    </row>
  </sheetData>
  <mergeCells count="47">
    <mergeCell ref="A1:G1"/>
    <mergeCell ref="A2:G2"/>
    <mergeCell ref="A20:B20"/>
    <mergeCell ref="B42:E42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5:E35"/>
    <mergeCell ref="A22:B22"/>
    <mergeCell ref="A23:B23"/>
    <mergeCell ref="A24:B24"/>
    <mergeCell ref="A25:B25"/>
    <mergeCell ref="A26:B26"/>
    <mergeCell ref="B44:E44"/>
    <mergeCell ref="B40:E40"/>
    <mergeCell ref="B41:E41"/>
    <mergeCell ref="B34:E34"/>
    <mergeCell ref="B38:E38"/>
    <mergeCell ref="B39:E39"/>
    <mergeCell ref="B43:E43"/>
    <mergeCell ref="A4:G4"/>
    <mergeCell ref="A5:G5"/>
    <mergeCell ref="A6:G6"/>
    <mergeCell ref="A7:G7"/>
    <mergeCell ref="A12:E12"/>
    <mergeCell ref="A9:E9"/>
    <mergeCell ref="A10:E10"/>
    <mergeCell ref="B52:E52"/>
    <mergeCell ref="B36:E36"/>
    <mergeCell ref="B37:E37"/>
    <mergeCell ref="A47:E47"/>
    <mergeCell ref="B45:E45"/>
    <mergeCell ref="B49:E49"/>
    <mergeCell ref="B50:E50"/>
    <mergeCell ref="B51:E51"/>
    <mergeCell ref="B46:E46"/>
    <mergeCell ref="B48:E48"/>
    <mergeCell ref="B53:F53"/>
    <mergeCell ref="A55:B55"/>
    <mergeCell ref="A56:E56"/>
  </mergeCells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3" workbookViewId="0">
      <selection activeCell="B5" sqref="B5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5" t="s">
        <v>83</v>
      </c>
    </row>
    <row r="2" spans="1:4" ht="67.5" customHeight="1" x14ac:dyDescent="0.25">
      <c r="A2" s="84" t="s">
        <v>84</v>
      </c>
      <c r="B2" s="85"/>
      <c r="C2" s="85"/>
      <c r="D2" s="85"/>
    </row>
    <row r="3" spans="1:4" ht="15.75" x14ac:dyDescent="0.25">
      <c r="A3" s="36" t="s">
        <v>10</v>
      </c>
      <c r="B3" s="36" t="s">
        <v>85</v>
      </c>
      <c r="C3" s="36" t="s">
        <v>86</v>
      </c>
      <c r="D3" s="37" t="s">
        <v>87</v>
      </c>
    </row>
    <row r="4" spans="1:4" ht="15.75" x14ac:dyDescent="0.25">
      <c r="A4" s="36">
        <v>1</v>
      </c>
      <c r="B4" s="38" t="s">
        <v>88</v>
      </c>
      <c r="C4" s="37"/>
      <c r="D4" s="39"/>
    </row>
    <row r="5" spans="1:4" ht="30.75" x14ac:dyDescent="0.25">
      <c r="A5" s="36"/>
      <c r="B5" s="40" t="s">
        <v>89</v>
      </c>
      <c r="C5" s="36"/>
      <c r="D5" s="39">
        <v>130317</v>
      </c>
    </row>
    <row r="6" spans="1:4" ht="29.25" x14ac:dyDescent="0.25">
      <c r="A6" s="36"/>
      <c r="B6" s="41" t="s">
        <v>90</v>
      </c>
      <c r="C6" s="36" t="s">
        <v>91</v>
      </c>
      <c r="D6" s="39"/>
    </row>
    <row r="7" spans="1:4" ht="15.75" x14ac:dyDescent="0.25">
      <c r="A7" s="36"/>
      <c r="B7" s="41" t="s">
        <v>92</v>
      </c>
      <c r="C7" s="36" t="s">
        <v>93</v>
      </c>
      <c r="D7" s="39"/>
    </row>
    <row r="8" spans="1:4" ht="15.75" x14ac:dyDescent="0.25">
      <c r="A8" s="36"/>
      <c r="B8" s="42"/>
      <c r="C8" s="36"/>
      <c r="D8" s="39"/>
    </row>
    <row r="9" spans="1:4" ht="15.75" x14ac:dyDescent="0.25">
      <c r="A9" s="36"/>
      <c r="B9" s="43" t="s">
        <v>94</v>
      </c>
      <c r="C9" s="36"/>
      <c r="D9" s="39">
        <v>2893</v>
      </c>
    </row>
    <row r="10" spans="1:4" ht="30.75" x14ac:dyDescent="0.25">
      <c r="A10" s="36"/>
      <c r="B10" s="40" t="s">
        <v>95</v>
      </c>
      <c r="C10" s="36" t="s">
        <v>96</v>
      </c>
      <c r="D10" s="39">
        <v>66172</v>
      </c>
    </row>
    <row r="11" spans="1:4" ht="15.75" x14ac:dyDescent="0.25">
      <c r="A11" s="36"/>
      <c r="B11" s="40" t="s">
        <v>97</v>
      </c>
      <c r="C11" s="36"/>
      <c r="D11" s="39">
        <v>3792</v>
      </c>
    </row>
    <row r="12" spans="1:4" ht="15.75" x14ac:dyDescent="0.25">
      <c r="A12" s="36"/>
      <c r="B12" s="40"/>
      <c r="C12" s="36"/>
      <c r="D12" s="39"/>
    </row>
    <row r="13" spans="1:4" ht="15.75" x14ac:dyDescent="0.25">
      <c r="A13" s="36"/>
      <c r="B13" s="40" t="s">
        <v>98</v>
      </c>
      <c r="C13" s="36"/>
      <c r="D13" s="39">
        <v>8422</v>
      </c>
    </row>
    <row r="14" spans="1:4" ht="15.75" x14ac:dyDescent="0.25">
      <c r="A14" s="36"/>
      <c r="B14" s="42" t="s">
        <v>99</v>
      </c>
      <c r="C14" s="36" t="s">
        <v>100</v>
      </c>
      <c r="D14" s="39"/>
    </row>
    <row r="15" spans="1:4" ht="15.75" x14ac:dyDescent="0.25">
      <c r="A15" s="36"/>
      <c r="B15" s="40"/>
      <c r="C15" s="36"/>
      <c r="D15" s="39"/>
    </row>
    <row r="16" spans="1:4" ht="15.75" x14ac:dyDescent="0.25">
      <c r="A16" s="36">
        <v>2</v>
      </c>
      <c r="B16" s="38" t="s">
        <v>101</v>
      </c>
      <c r="C16" s="36"/>
      <c r="D16" s="39">
        <v>119351</v>
      </c>
    </row>
    <row r="17" spans="1:4" ht="15.75" x14ac:dyDescent="0.25">
      <c r="A17" s="36"/>
      <c r="B17" s="42" t="s">
        <v>102</v>
      </c>
      <c r="C17" s="36" t="s">
        <v>103</v>
      </c>
      <c r="D17" s="39"/>
    </row>
    <row r="18" spans="1:4" ht="15.75" x14ac:dyDescent="0.25">
      <c r="A18" s="36"/>
      <c r="B18" s="42" t="s">
        <v>104</v>
      </c>
      <c r="C18" s="36" t="s">
        <v>105</v>
      </c>
      <c r="D18" s="39"/>
    </row>
    <row r="19" spans="1:4" ht="15.75" x14ac:dyDescent="0.25">
      <c r="A19" s="36"/>
      <c r="B19" s="42" t="s">
        <v>106</v>
      </c>
      <c r="C19" s="36" t="s">
        <v>107</v>
      </c>
      <c r="D19" s="39"/>
    </row>
    <row r="20" spans="1:4" ht="15.75" x14ac:dyDescent="0.25">
      <c r="A20" s="36"/>
      <c r="B20" s="42" t="s">
        <v>108</v>
      </c>
      <c r="C20" s="36" t="s">
        <v>109</v>
      </c>
      <c r="D20" s="39"/>
    </row>
    <row r="21" spans="1:4" ht="15.75" x14ac:dyDescent="0.25">
      <c r="A21" s="36"/>
      <c r="B21" s="42" t="s">
        <v>110</v>
      </c>
      <c r="C21" s="36" t="s">
        <v>111</v>
      </c>
      <c r="D21" s="39"/>
    </row>
    <row r="22" spans="1:4" ht="29.25" x14ac:dyDescent="0.25">
      <c r="A22" s="36"/>
      <c r="B22" s="42" t="s">
        <v>112</v>
      </c>
      <c r="C22" s="36" t="s">
        <v>113</v>
      </c>
      <c r="D22" s="39"/>
    </row>
    <row r="23" spans="1:4" ht="43.5" x14ac:dyDescent="0.25">
      <c r="A23" s="36"/>
      <c r="B23" s="42" t="s">
        <v>114</v>
      </c>
      <c r="C23" s="36" t="s">
        <v>115</v>
      </c>
      <c r="D23" s="39"/>
    </row>
    <row r="24" spans="1:4" ht="15.75" x14ac:dyDescent="0.25">
      <c r="A24" s="36"/>
      <c r="B24" s="42"/>
      <c r="C24" s="36"/>
      <c r="D24" s="39"/>
    </row>
    <row r="25" spans="1:4" ht="15.75" x14ac:dyDescent="0.25">
      <c r="A25" s="36">
        <v>3</v>
      </c>
      <c r="B25" s="38" t="s">
        <v>116</v>
      </c>
      <c r="C25" s="36"/>
      <c r="D25" s="39"/>
    </row>
    <row r="26" spans="1:4" ht="15.75" x14ac:dyDescent="0.25">
      <c r="A26" s="36"/>
      <c r="B26" s="40" t="s">
        <v>117</v>
      </c>
      <c r="C26" s="36" t="s">
        <v>118</v>
      </c>
      <c r="D26" s="39">
        <v>1662</v>
      </c>
    </row>
    <row r="27" spans="1:4" ht="15.75" x14ac:dyDescent="0.25">
      <c r="A27" s="36"/>
      <c r="B27" s="40" t="s">
        <v>119</v>
      </c>
      <c r="C27" s="36" t="s">
        <v>120</v>
      </c>
      <c r="D27" s="39">
        <v>4122</v>
      </c>
    </row>
    <row r="28" spans="1:4" ht="15.75" x14ac:dyDescent="0.25">
      <c r="A28" s="36"/>
      <c r="B28" s="40" t="s">
        <v>121</v>
      </c>
      <c r="C28" s="36" t="s">
        <v>122</v>
      </c>
      <c r="D28" s="39">
        <v>244</v>
      </c>
    </row>
    <row r="29" spans="1:4" ht="15.75" x14ac:dyDescent="0.25">
      <c r="A29" s="36"/>
      <c r="B29" s="40"/>
      <c r="C29" s="36"/>
      <c r="D29" s="39"/>
    </row>
    <row r="30" spans="1:4" ht="15.75" x14ac:dyDescent="0.25">
      <c r="A30" s="36">
        <v>4</v>
      </c>
      <c r="B30" s="38" t="s">
        <v>123</v>
      </c>
      <c r="C30" s="36"/>
      <c r="D30" s="39">
        <v>1992</v>
      </c>
    </row>
    <row r="31" spans="1:4" ht="15.75" x14ac:dyDescent="0.25">
      <c r="A31" s="36"/>
      <c r="B31" s="38"/>
      <c r="C31" s="36"/>
      <c r="D31" s="39"/>
    </row>
    <row r="32" spans="1:4" ht="15.75" x14ac:dyDescent="0.25">
      <c r="A32" s="36">
        <v>5</v>
      </c>
      <c r="B32" s="38" t="s">
        <v>124</v>
      </c>
      <c r="C32" s="36"/>
      <c r="D32" s="39">
        <v>8642</v>
      </c>
    </row>
    <row r="33" spans="1:4" ht="15.75" x14ac:dyDescent="0.25">
      <c r="A33" s="36"/>
      <c r="B33" s="44" t="s">
        <v>125</v>
      </c>
      <c r="C33" s="36" t="s">
        <v>126</v>
      </c>
      <c r="D33" s="39"/>
    </row>
    <row r="34" spans="1:4" ht="15.75" x14ac:dyDescent="0.25">
      <c r="A34" s="36"/>
      <c r="B34" s="38"/>
      <c r="C34" s="36"/>
      <c r="D34" s="39"/>
    </row>
    <row r="35" spans="1:4" ht="15.75" x14ac:dyDescent="0.25">
      <c r="A35" s="37"/>
      <c r="B35" s="45" t="s">
        <v>9</v>
      </c>
      <c r="C35" s="36"/>
      <c r="D35" s="46">
        <f>SUM(D4:D34)</f>
        <v>347609</v>
      </c>
    </row>
    <row r="36" spans="1:4" ht="15.75" x14ac:dyDescent="0.25">
      <c r="A36" s="47"/>
      <c r="B36" s="47"/>
      <c r="C36" s="47"/>
    </row>
    <row r="37" spans="1:4" ht="15.75" x14ac:dyDescent="0.25">
      <c r="A37" s="47"/>
      <c r="B37" s="47"/>
      <c r="C37" s="47"/>
    </row>
    <row r="38" spans="1:4" ht="15.75" x14ac:dyDescent="0.25">
      <c r="A38" s="47"/>
      <c r="B38" s="47"/>
      <c r="C38" s="47"/>
    </row>
    <row r="39" spans="1:4" ht="15.75" x14ac:dyDescent="0.25">
      <c r="A39" s="47"/>
      <c r="B39" s="48"/>
      <c r="C39" s="49"/>
    </row>
    <row r="40" spans="1:4" ht="15.75" x14ac:dyDescent="0.25">
      <c r="A40" s="47"/>
      <c r="B40" s="47"/>
      <c r="C40" s="49"/>
      <c r="D40" s="50"/>
    </row>
    <row r="41" spans="1:4" x14ac:dyDescent="0.25">
      <c r="A41" s="51"/>
      <c r="B41" s="52"/>
      <c r="C41" s="53"/>
    </row>
    <row r="42" spans="1:4" x14ac:dyDescent="0.25">
      <c r="C42" s="5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2021-02-04T10:09:10Z</cp:lastPrinted>
  <dcterms:created xsi:type="dcterms:W3CDTF">2018-08-28T07:18:51Z</dcterms:created>
  <dcterms:modified xsi:type="dcterms:W3CDTF">2021-02-05T06:19:52Z</dcterms:modified>
</cp:coreProperties>
</file>