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G50" i="1" l="1"/>
  <c r="F26" i="1"/>
  <c r="F19" i="1"/>
  <c r="D19" i="1"/>
  <c r="F24" i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<sst xmlns="http://schemas.openxmlformats.org/spreadsheetml/2006/main" count="134" uniqueCount="119">
  <si>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</si>
  <si>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</si>
  <si>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</si>
  <si>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</si>
  <si>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</si>
  <si>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</si>
  <si>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</si>
  <si>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</si>
  <si>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</si>
  <si>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</si>
  <si>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</si>
  <si>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</si>
  <si>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</si>
  <si>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</si>
  <si>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</si>
  <si>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</si>
  <si>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</si>
  <si>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</si>
  <si>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</si>
  <si>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</si>
  <si>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</si>
  <si>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</si>
  <si>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</si>
  <si>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</si>
  <si>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</si>
  <si>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</si>
  <si>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</si>
  <si>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</si>
  <si>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</si>
  <si>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</si>
  <si>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</si>
  <si>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</si>
  <si>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</si>
  <si>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</si>
  <si>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</si>
  <si>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</si>
  <si>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</si>
  <si>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</si>
  <si>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</si>
  <si>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</si>
  <si>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</si>
  <si>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</si>
  <si>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</si>
  <si>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</si>
  <si>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</si>
  <si>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</si>
  <si>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</si>
  <si>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</si>
  <si>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</si>
  <si>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</si>
  <si>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</si>
  <si>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</si>
  <si>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</si>
  <si>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</si>
  <si>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</si>
  <si>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</si>
  <si>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</si>
  <si>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</si>
  <si>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</si>
  <si>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</si>
  <si>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</si>
  <si>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</si>
  <si>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</si>
  <si>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</si>
  <si>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</si>
  <si>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</si>
  <si>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</si>
  <si>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</si>
  <si>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</si>
  <si>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</si>
  <si>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Б.Новикова,12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</si>
  <si>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</si>
  <si>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</si>
  <si>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</si>
  <si>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</si>
  <si>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</si>
  <si>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</si>
  <si>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Задолженность                                                    на                                   01.01.2021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</si>
  <si>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</si>
  <si>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</si>
  <si>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</si>
  <si>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Приложение к отчёту</t>
  </si>
  <si>
    <t>Выполненные работы по жилому дому № 12 ул. Б. Новикова 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</si>
  <si>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</si>
  <si>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</si>
  <si>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</si>
  <si>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</si>
  <si>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</si>
  <si>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</si>
  <si>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 м.</t>
  </si>
  <si>
    <t>смена вентилей</t>
  </si>
  <si>
    <t>2 шт.</t>
  </si>
  <si>
    <t>Ремонт системы центрального отопления</t>
  </si>
  <si>
    <t>2,1 м.</t>
  </si>
  <si>
    <t>регулировка ц/о</t>
  </si>
  <si>
    <t>20 приб.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</si>
  <si>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</si>
  <si>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</si>
  <si>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</si>
  <si>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</si>
  <si>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</si>
  <si>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</si>
  <si>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</si>
  <si>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9,65 м.</t>
  </si>
  <si>
    <t>прочистка труб</t>
  </si>
  <si>
    <t>52 м.</t>
  </si>
  <si>
    <t>Электромонтажные работы</t>
  </si>
  <si>
    <t>в том числе смена ламп</t>
  </si>
  <si>
    <t>4 шт.</t>
  </si>
  <si>
    <t>смена выключателей автоматических</t>
  </si>
  <si>
    <t>смена электропроводки</t>
  </si>
  <si>
    <t>13 м.</t>
  </si>
  <si>
    <t>Общестроительные работы</t>
  </si>
  <si>
    <t>Ремонт крыши</t>
  </si>
  <si>
    <t>300 м2</t>
  </si>
  <si>
    <t>Прочие работы</t>
  </si>
  <si>
    <t>Благоустройство</t>
  </si>
  <si>
    <t>Спиливание деревьев</t>
  </si>
  <si>
    <t>10,5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</si>
</sst>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b/>
      <sz val="12"/>
      <name val="Arial"/>
      <family val="2"/>
      <charset val="204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7" fillId="0" borderId="1" xfId="0" applyFont="1" applyBorder="1"/>
    <xf numFmtId="164" fontId="7" fillId="0" borderId="0" xfId="0" applyNumberFormat="1" applyFont="1"/>
    <xf numFmtId="0" fontId="19" fillId="0" borderId="1" xfId="0" applyFont="1" applyBorder="1"/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164" fontId="20" fillId="0" borderId="1" xfId="0" applyNumberFormat="1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6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B41" sqref="B41:E4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63" t="s">
        <v>27</v>
      </c>
      <c r="B6" s="63"/>
      <c r="C6" s="63"/>
      <c r="D6" s="63"/>
      <c r="E6" s="63"/>
      <c r="F6" s="63"/>
      <c r="G6" s="63"/>
    </row>
    <row r="7" spans="1:7" ht="15" customHeight="1" x14ac:dyDescent="0.25">
      <c r="A7" s="64" t="s">
        <v>74</v>
      </c>
      <c r="B7" s="64"/>
      <c r="C7" s="64"/>
      <c r="D7" s="64"/>
      <c r="E7" s="64"/>
      <c r="F7" s="64"/>
      <c r="G7" s="64"/>
    </row>
    <row r="8" spans="1:7" ht="15.75" x14ac:dyDescent="0.25">
      <c r="A8" s="63" t="s">
        <v>70</v>
      </c>
      <c r="B8" s="63"/>
      <c r="C8" s="63"/>
      <c r="D8" s="63"/>
      <c r="E8" s="63"/>
      <c r="F8" s="63"/>
      <c r="G8" s="63"/>
    </row>
    <row r="9" spans="1:7" ht="9.75" customHeight="1" x14ac:dyDescent="0.25"/>
    <row r="10" spans="1:7" x14ac:dyDescent="0.25">
      <c r="A10" s="66" t="s">
        <v>29</v>
      </c>
      <c r="B10" s="66"/>
      <c r="C10" s="66"/>
      <c r="D10" s="66"/>
      <c r="E10" s="66"/>
    </row>
    <row r="11" spans="1:7" x14ac:dyDescent="0.25">
      <c r="A11" s="66" t="s">
        <v>30</v>
      </c>
      <c r="B11" s="66"/>
      <c r="C11" s="66"/>
      <c r="D11" s="66"/>
      <c r="E11" s="66"/>
      <c r="G11" s="31">
        <v>232374.42</v>
      </c>
    </row>
    <row r="12" spans="1:7" ht="11.25" customHeight="1" x14ac:dyDescent="0.25"/>
    <row r="13" spans="1:7" x14ac:dyDescent="0.25">
      <c r="A13" s="65" t="s">
        <v>28</v>
      </c>
      <c r="B13" s="65"/>
      <c r="C13" s="65"/>
      <c r="D13" s="65"/>
      <c r="E13" s="65"/>
    </row>
    <row r="15" spans="1:7" ht="36" x14ac:dyDescent="0.25">
      <c r="A15" s="62" t="s">
        <v>0</v>
      </c>
      <c r="B15" s="62"/>
      <c r="C15" s="33" t="s">
        <v>75</v>
      </c>
      <c r="D15" s="1" t="s">
        <v>76</v>
      </c>
      <c r="E15" s="4" t="s">
        <v>15</v>
      </c>
      <c r="F15" s="1" t="s">
        <v>78</v>
      </c>
      <c r="G15" s="15" t="s">
        <v>77</v>
      </c>
    </row>
    <row r="16" spans="1:7" x14ac:dyDescent="0.25">
      <c r="A16" s="62"/>
      <c r="B16" s="62"/>
      <c r="C16" s="34" t="s">
        <v>14</v>
      </c>
      <c r="D16" s="9" t="s">
        <v>14</v>
      </c>
      <c r="E16" s="9" t="s">
        <v>14</v>
      </c>
      <c r="F16" s="9" t="s">
        <v>14</v>
      </c>
      <c r="G16" s="13" t="s">
        <v>14</v>
      </c>
    </row>
    <row r="17" spans="1:10" x14ac:dyDescent="0.25">
      <c r="A17" s="68">
        <v>1</v>
      </c>
      <c r="B17" s="68"/>
      <c r="C17" s="34">
        <v>2</v>
      </c>
      <c r="D17" s="9">
        <v>3</v>
      </c>
      <c r="E17" s="9" t="s">
        <v>13</v>
      </c>
      <c r="F17" s="9">
        <v>5</v>
      </c>
      <c r="G17" s="13" t="s">
        <v>54</v>
      </c>
    </row>
    <row r="18" spans="1:10" ht="48" customHeight="1" x14ac:dyDescent="0.25">
      <c r="A18" s="69" t="s">
        <v>62</v>
      </c>
      <c r="B18" s="69"/>
      <c r="C18" s="35">
        <f>C19+C20+C21+C22+C23</f>
        <v>75972.969999999987</v>
      </c>
      <c r="D18" s="11">
        <f>D19+D20+D21+D22+D23</f>
        <v>718290.52</v>
      </c>
      <c r="E18" s="11">
        <f>E19+E20+E21+E22+E23</f>
        <v>794263.49000000011</v>
      </c>
      <c r="F18" s="11">
        <f>F19+F20+F21+F22+F23</f>
        <v>720526.31</v>
      </c>
      <c r="G18" s="14">
        <f>G19+G20+G21+G22+G23</f>
        <v>73737.180000000051</v>
      </c>
      <c r="H18" s="21"/>
    </row>
    <row r="19" spans="1:10" x14ac:dyDescent="0.25">
      <c r="A19" s="59" t="s">
        <v>1</v>
      </c>
      <c r="B19" s="59"/>
      <c r="C19" s="35">
        <v>70356.539999999994</v>
      </c>
      <c r="D19" s="11">
        <f>644123.88+22225</f>
        <v>666348.88</v>
      </c>
      <c r="E19" s="11">
        <f>C19+D19</f>
        <v>736705.42</v>
      </c>
      <c r="F19" s="11">
        <f>647136.49+21238.5</f>
        <v>668374.99</v>
      </c>
      <c r="G19" s="14">
        <f>E19-F19</f>
        <v>68330.430000000051</v>
      </c>
      <c r="H19" s="21"/>
    </row>
    <row r="20" spans="1:10" x14ac:dyDescent="0.25">
      <c r="A20" s="59" t="s">
        <v>2</v>
      </c>
      <c r="B20" s="59"/>
      <c r="C20" s="35">
        <v>365.47</v>
      </c>
      <c r="D20" s="11">
        <v>3292.2</v>
      </c>
      <c r="E20" s="11">
        <f t="shared" ref="E20:E26" si="0">C20+D20</f>
        <v>3657.67</v>
      </c>
      <c r="F20" s="11">
        <v>3321.55</v>
      </c>
      <c r="G20" s="14">
        <f t="shared" ref="G20:G23" si="1">E20-F20</f>
        <v>336.11999999999989</v>
      </c>
      <c r="H20" s="24"/>
      <c r="I20" s="24"/>
      <c r="J20" s="24"/>
    </row>
    <row r="21" spans="1:10" x14ac:dyDescent="0.25">
      <c r="A21" s="59" t="s">
        <v>3</v>
      </c>
      <c r="B21" s="59"/>
      <c r="C21" s="35">
        <v>1740.99</v>
      </c>
      <c r="D21" s="11">
        <v>16095.3</v>
      </c>
      <c r="E21" s="11">
        <f t="shared" si="0"/>
        <v>17836.29</v>
      </c>
      <c r="F21" s="11">
        <v>16158.38</v>
      </c>
      <c r="G21" s="14">
        <f t="shared" si="1"/>
        <v>1677.9100000000017</v>
      </c>
    </row>
    <row r="22" spans="1:10" x14ac:dyDescent="0.25">
      <c r="A22" s="59" t="s">
        <v>4</v>
      </c>
      <c r="B22" s="59"/>
      <c r="C22" s="35">
        <v>528.04</v>
      </c>
      <c r="D22" s="11">
        <v>4938.42</v>
      </c>
      <c r="E22" s="11">
        <f t="shared" si="0"/>
        <v>5466.46</v>
      </c>
      <c r="F22" s="11">
        <v>4944.99</v>
      </c>
      <c r="G22" s="14">
        <f t="shared" si="1"/>
        <v>521.47000000000025</v>
      </c>
    </row>
    <row r="23" spans="1:10" x14ac:dyDescent="0.25">
      <c r="A23" s="59" t="s">
        <v>5</v>
      </c>
      <c r="B23" s="59"/>
      <c r="C23" s="35">
        <v>2981.93</v>
      </c>
      <c r="D23" s="11">
        <v>27615.72</v>
      </c>
      <c r="E23" s="11">
        <f t="shared" si="0"/>
        <v>30597.65</v>
      </c>
      <c r="F23" s="11">
        <v>27726.400000000001</v>
      </c>
      <c r="G23" s="14">
        <f t="shared" si="1"/>
        <v>2871.25</v>
      </c>
    </row>
    <row r="24" spans="1:10" x14ac:dyDescent="0.25">
      <c r="A24" s="70" t="s">
        <v>6</v>
      </c>
      <c r="B24" s="70"/>
      <c r="C24" s="35">
        <v>100220.01</v>
      </c>
      <c r="D24" s="11">
        <v>697959.32</v>
      </c>
      <c r="E24" s="11">
        <f t="shared" si="0"/>
        <v>798179.33</v>
      </c>
      <c r="F24" s="11">
        <f>2129.16+702822.12</f>
        <v>704951.28</v>
      </c>
      <c r="G24" s="14">
        <f>E24-F24</f>
        <v>93228.04999999993</v>
      </c>
    </row>
    <row r="25" spans="1:10" x14ac:dyDescent="0.25">
      <c r="A25" s="70" t="s">
        <v>7</v>
      </c>
      <c r="B25" s="70"/>
      <c r="C25" s="35">
        <v>70030.289999999994</v>
      </c>
      <c r="D25" s="11">
        <v>532218.72</v>
      </c>
      <c r="E25" s="11">
        <f t="shared" si="0"/>
        <v>602249.01</v>
      </c>
      <c r="F25" s="11">
        <v>532982.18999999994</v>
      </c>
      <c r="G25" s="14">
        <f t="shared" ref="G25:G26" si="2">E25-F25</f>
        <v>69266.820000000065</v>
      </c>
    </row>
    <row r="26" spans="1:10" x14ac:dyDescent="0.25">
      <c r="A26" s="70" t="s">
        <v>8</v>
      </c>
      <c r="B26" s="70"/>
      <c r="C26" s="35">
        <v>0</v>
      </c>
      <c r="D26" s="11">
        <v>10115.299999999999</v>
      </c>
      <c r="E26" s="11">
        <f t="shared" si="0"/>
        <v>10115.299999999999</v>
      </c>
      <c r="F26" s="11">
        <f>D26</f>
        <v>10115.299999999999</v>
      </c>
      <c r="G26" s="14">
        <f t="shared" si="2"/>
        <v>0</v>
      </c>
    </row>
    <row r="27" spans="1:10" x14ac:dyDescent="0.25">
      <c r="A27" s="70"/>
      <c r="B27" s="70"/>
      <c r="C27" s="35"/>
      <c r="D27" s="11"/>
      <c r="E27" s="11"/>
      <c r="F27" s="11"/>
      <c r="G27" s="14"/>
    </row>
    <row r="28" spans="1:10" x14ac:dyDescent="0.25">
      <c r="A28" s="60" t="s">
        <v>9</v>
      </c>
      <c r="B28" s="60"/>
      <c r="C28" s="35">
        <f>C18++C24+C25+C26+C27</f>
        <v>246223.26999999996</v>
      </c>
      <c r="D28" s="11">
        <f>D18+D24+D25+D26+D27</f>
        <v>1958583.8599999999</v>
      </c>
      <c r="E28" s="11">
        <f>E18+E24+E25+E26+E27</f>
        <v>2204807.13</v>
      </c>
      <c r="F28" s="11">
        <f>F18+F24+F25+F26+F27</f>
        <v>1968575.08</v>
      </c>
      <c r="G28" s="14">
        <f>G18+G24+G25+G26+G27</f>
        <v>236232.05000000005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19" t="s">
        <v>10</v>
      </c>
      <c r="B32" s="61" t="s">
        <v>11</v>
      </c>
      <c r="C32" s="61"/>
      <c r="D32" s="61"/>
      <c r="E32" s="61"/>
      <c r="F32" s="2" t="s">
        <v>12</v>
      </c>
      <c r="G32" s="3" t="s">
        <v>16</v>
      </c>
    </row>
    <row r="33" spans="1:13" x14ac:dyDescent="0.25">
      <c r="A33" s="5" t="s">
        <v>17</v>
      </c>
      <c r="B33" s="67" t="s">
        <v>32</v>
      </c>
      <c r="C33" s="67"/>
      <c r="D33" s="67"/>
      <c r="E33" s="67"/>
      <c r="F33" s="12" t="s">
        <v>57</v>
      </c>
      <c r="G33" s="18">
        <v>38040.36</v>
      </c>
      <c r="K33" s="21"/>
    </row>
    <row r="34" spans="1:13" ht="34.5" x14ac:dyDescent="0.25">
      <c r="A34" s="5" t="s">
        <v>18</v>
      </c>
      <c r="B34" s="67" t="s">
        <v>33</v>
      </c>
      <c r="C34" s="67"/>
      <c r="D34" s="67"/>
      <c r="E34" s="67"/>
      <c r="F34" s="1" t="s">
        <v>66</v>
      </c>
      <c r="G34" s="18">
        <v>25604.04</v>
      </c>
      <c r="K34" s="21"/>
    </row>
    <row r="35" spans="1:13" ht="32.25" customHeight="1" x14ac:dyDescent="0.25">
      <c r="A35" s="6" t="s">
        <v>19</v>
      </c>
      <c r="B35" s="84" t="s">
        <v>34</v>
      </c>
      <c r="C35" s="84"/>
      <c r="D35" s="84"/>
      <c r="E35" s="84"/>
      <c r="F35" s="80" t="s">
        <v>67</v>
      </c>
      <c r="G35" s="18">
        <v>631754</v>
      </c>
      <c r="K35" s="21"/>
    </row>
    <row r="36" spans="1:13" x14ac:dyDescent="0.25">
      <c r="A36" s="30" t="s">
        <v>20</v>
      </c>
      <c r="B36" s="85" t="s">
        <v>72</v>
      </c>
      <c r="C36" s="85"/>
      <c r="D36" s="85"/>
      <c r="E36" s="85"/>
      <c r="F36" s="81"/>
      <c r="G36" s="18">
        <v>16825.439999999999</v>
      </c>
      <c r="K36" s="21"/>
    </row>
    <row r="37" spans="1:13" x14ac:dyDescent="0.25">
      <c r="A37" s="30" t="s">
        <v>21</v>
      </c>
      <c r="B37" s="85" t="s">
        <v>71</v>
      </c>
      <c r="C37" s="85"/>
      <c r="D37" s="85"/>
      <c r="E37" s="85"/>
      <c r="F37" s="81"/>
      <c r="G37" s="18">
        <v>2194.56</v>
      </c>
      <c r="K37" s="21"/>
    </row>
    <row r="38" spans="1:13" x14ac:dyDescent="0.25">
      <c r="A38" s="5" t="s">
        <v>22</v>
      </c>
      <c r="B38" s="67" t="s">
        <v>35</v>
      </c>
      <c r="C38" s="67"/>
      <c r="D38" s="67"/>
      <c r="E38" s="67"/>
      <c r="F38" s="81"/>
      <c r="G38" s="18">
        <v>42795.12</v>
      </c>
      <c r="K38" s="21"/>
    </row>
    <row r="39" spans="1:13" x14ac:dyDescent="0.25">
      <c r="A39" s="5" t="s">
        <v>31</v>
      </c>
      <c r="B39" s="67" t="s">
        <v>69</v>
      </c>
      <c r="C39" s="67"/>
      <c r="D39" s="67"/>
      <c r="E39" s="67"/>
      <c r="F39" s="82"/>
      <c r="G39" s="18">
        <v>5120.88</v>
      </c>
      <c r="K39" s="21"/>
    </row>
    <row r="40" spans="1:13" ht="18.75" customHeight="1" x14ac:dyDescent="0.25">
      <c r="A40" s="5" t="s">
        <v>36</v>
      </c>
      <c r="B40" s="74" t="s">
        <v>63</v>
      </c>
      <c r="C40" s="74"/>
      <c r="D40" s="74"/>
      <c r="E40" s="74"/>
      <c r="F40" s="17" t="s">
        <v>55</v>
      </c>
      <c r="G40" s="18">
        <v>7315.44</v>
      </c>
      <c r="K40" s="21"/>
    </row>
    <row r="41" spans="1:13" ht="15.75" customHeight="1" x14ac:dyDescent="0.25">
      <c r="A41" s="23" t="s">
        <v>40</v>
      </c>
      <c r="B41" s="71" t="s">
        <v>64</v>
      </c>
      <c r="C41" s="72"/>
      <c r="D41" s="72"/>
      <c r="E41" s="73"/>
      <c r="F41" s="17"/>
      <c r="G41" s="18"/>
      <c r="K41" s="21"/>
    </row>
    <row r="42" spans="1:13" ht="15.75" customHeight="1" x14ac:dyDescent="0.25">
      <c r="A42" s="23" t="s">
        <v>41</v>
      </c>
      <c r="B42" s="71" t="s">
        <v>60</v>
      </c>
      <c r="C42" s="72"/>
      <c r="D42" s="72"/>
      <c r="E42" s="73"/>
      <c r="F42" s="17"/>
      <c r="G42" s="18"/>
      <c r="K42" s="21"/>
    </row>
    <row r="43" spans="1:13" x14ac:dyDescent="0.25">
      <c r="A43" s="5" t="s">
        <v>42</v>
      </c>
      <c r="B43" s="67" t="s">
        <v>37</v>
      </c>
      <c r="C43" s="67"/>
      <c r="D43" s="67"/>
      <c r="E43" s="67"/>
      <c r="F43" s="12" t="s">
        <v>68</v>
      </c>
      <c r="G43" s="18">
        <v>74617.56</v>
      </c>
      <c r="K43" s="21"/>
    </row>
    <row r="44" spans="1:13" x14ac:dyDescent="0.25">
      <c r="A44" s="5" t="s">
        <v>43</v>
      </c>
      <c r="B44" s="67" t="s">
        <v>38</v>
      </c>
      <c r="C44" s="67"/>
      <c r="D44" s="67"/>
      <c r="E44" s="67"/>
      <c r="F44" s="12" t="s">
        <v>68</v>
      </c>
      <c r="G44" s="18">
        <v>128020.2</v>
      </c>
      <c r="I44" s="20"/>
      <c r="K44" s="29"/>
    </row>
    <row r="45" spans="1:13" x14ac:dyDescent="0.25">
      <c r="A45" s="23" t="s">
        <v>44</v>
      </c>
      <c r="B45" s="71" t="s">
        <v>65</v>
      </c>
      <c r="C45" s="72"/>
      <c r="D45" s="72"/>
      <c r="E45" s="73"/>
      <c r="F45" s="12"/>
      <c r="G45" s="18"/>
      <c r="K45" s="21"/>
      <c r="L45" s="25"/>
      <c r="M45" s="24"/>
    </row>
    <row r="46" spans="1:13" x14ac:dyDescent="0.25">
      <c r="A46" s="5" t="s">
        <v>46</v>
      </c>
      <c r="B46" s="67" t="s">
        <v>39</v>
      </c>
      <c r="C46" s="67"/>
      <c r="D46" s="67"/>
      <c r="E46" s="67"/>
      <c r="F46" s="16" t="s">
        <v>56</v>
      </c>
      <c r="G46" s="18">
        <v>2560.1999999999998</v>
      </c>
      <c r="K46" s="21"/>
    </row>
    <row r="47" spans="1:13" x14ac:dyDescent="0.25">
      <c r="A47" s="75" t="s">
        <v>45</v>
      </c>
      <c r="B47" s="76"/>
      <c r="C47" s="76"/>
      <c r="D47" s="76"/>
      <c r="E47" s="77"/>
      <c r="F47" s="5"/>
      <c r="G47" s="18"/>
      <c r="K47" s="21"/>
    </row>
    <row r="48" spans="1:13" x14ac:dyDescent="0.25">
      <c r="A48" s="5" t="s">
        <v>47</v>
      </c>
      <c r="B48" s="67" t="s">
        <v>2</v>
      </c>
      <c r="C48" s="67"/>
      <c r="D48" s="67"/>
      <c r="E48" s="67"/>
      <c r="F48" s="32" t="s">
        <v>73</v>
      </c>
      <c r="G48" s="18">
        <f>D20</f>
        <v>3292.2</v>
      </c>
    </row>
    <row r="49" spans="1:7" x14ac:dyDescent="0.25">
      <c r="A49" s="5" t="s">
        <v>48</v>
      </c>
      <c r="B49" s="67" t="s">
        <v>3</v>
      </c>
      <c r="C49" s="67"/>
      <c r="D49" s="67"/>
      <c r="E49" s="67"/>
      <c r="F49" s="12" t="s">
        <v>58</v>
      </c>
      <c r="G49" s="18">
        <f>D21</f>
        <v>16095.3</v>
      </c>
    </row>
    <row r="50" spans="1:7" x14ac:dyDescent="0.25">
      <c r="A50" s="5" t="s">
        <v>50</v>
      </c>
      <c r="B50" s="67" t="s">
        <v>49</v>
      </c>
      <c r="C50" s="67"/>
      <c r="D50" s="67"/>
      <c r="E50" s="67"/>
      <c r="F50" s="12" t="s">
        <v>59</v>
      </c>
      <c r="G50" s="18">
        <f>D23+9101.67</f>
        <v>36717.39</v>
      </c>
    </row>
    <row r="51" spans="1:7" x14ac:dyDescent="0.25">
      <c r="A51" s="5" t="s">
        <v>51</v>
      </c>
      <c r="B51" s="67" t="s">
        <v>4</v>
      </c>
      <c r="C51" s="67"/>
      <c r="D51" s="67"/>
      <c r="E51" s="67"/>
      <c r="F51" s="32" t="s">
        <v>73</v>
      </c>
      <c r="G51" s="18">
        <f>D22</f>
        <v>4938.42</v>
      </c>
    </row>
    <row r="52" spans="1:7" x14ac:dyDescent="0.25">
      <c r="A52" s="5" t="s">
        <v>52</v>
      </c>
      <c r="B52" s="83" t="s">
        <v>15</v>
      </c>
      <c r="C52" s="83"/>
      <c r="D52" s="83"/>
      <c r="E52" s="83"/>
      <c r="F52" s="5"/>
      <c r="G52" s="11">
        <f>SUM(G33:G51)</f>
        <v>1035891.1099999999</v>
      </c>
    </row>
    <row r="53" spans="1:7" x14ac:dyDescent="0.25">
      <c r="A53" s="5" t="s">
        <v>61</v>
      </c>
      <c r="B53" s="75" t="s">
        <v>79</v>
      </c>
      <c r="C53" s="76"/>
      <c r="D53" s="76"/>
      <c r="E53" s="76"/>
      <c r="F53" s="77"/>
      <c r="G53" s="36">
        <f>G11+F18+F26+F27-G52</f>
        <v>-72875.079999999725</v>
      </c>
    </row>
    <row r="55" spans="1:7" x14ac:dyDescent="0.25">
      <c r="A55" s="78" t="s">
        <v>53</v>
      </c>
      <c r="B55" s="78"/>
      <c r="C55" s="10"/>
      <c r="D55" s="10"/>
      <c r="E55" s="10"/>
    </row>
    <row r="56" spans="1:7" x14ac:dyDescent="0.25">
      <c r="A56" s="79" t="s">
        <v>80</v>
      </c>
      <c r="B56" s="79"/>
      <c r="C56" s="79"/>
      <c r="D56" s="79"/>
      <c r="E56" s="79"/>
      <c r="G56" s="22">
        <f>G24+G25</f>
        <v>162494.87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26"/>
      <c r="B58" s="27"/>
      <c r="C58" s="27"/>
      <c r="D58" s="27"/>
      <c r="E58" s="27"/>
      <c r="F58" s="28"/>
      <c r="G58" s="29"/>
    </row>
    <row r="59" spans="1:7" x14ac:dyDescent="0.25">
      <c r="A59" s="26"/>
      <c r="B59" s="27"/>
      <c r="C59" s="27"/>
      <c r="D59" s="27"/>
      <c r="E59" s="27"/>
      <c r="F59" s="28"/>
      <c r="G59" s="29"/>
    </row>
  </sheetData>
  <mergeCells count="47">
    <mergeCell ref="B53:F53"/>
    <mergeCell ref="A55:B55"/>
    <mergeCell ref="A56:E56"/>
    <mergeCell ref="F35:F39"/>
    <mergeCell ref="B51:E51"/>
    <mergeCell ref="B46:E46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0" workbookViewId="0">
      <selection activeCell="B6" sqref="B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7" t="s">
        <v>81</v>
      </c>
    </row>
    <row r="2" spans="1:4" ht="57.75" customHeight="1" x14ac:dyDescent="0.25">
      <c r="A2" s="86" t="s">
        <v>82</v>
      </c>
      <c r="B2" s="87"/>
      <c r="C2" s="87"/>
      <c r="D2" s="87"/>
    </row>
    <row r="3" spans="1:4" ht="15.75" x14ac:dyDescent="0.25">
      <c r="A3" s="38" t="s">
        <v>10</v>
      </c>
      <c r="B3" s="38" t="s">
        <v>83</v>
      </c>
      <c r="C3" s="38" t="s">
        <v>84</v>
      </c>
      <c r="D3" s="39" t="s">
        <v>85</v>
      </c>
    </row>
    <row r="4" spans="1:4" ht="15.75" x14ac:dyDescent="0.25">
      <c r="A4" s="38">
        <v>1</v>
      </c>
      <c r="B4" s="40" t="s">
        <v>86</v>
      </c>
      <c r="C4" s="39"/>
      <c r="D4" s="41"/>
    </row>
    <row r="5" spans="1:4" ht="15.75" x14ac:dyDescent="0.25">
      <c r="A5" s="38"/>
      <c r="B5" s="42" t="s">
        <v>87</v>
      </c>
      <c r="C5" s="38"/>
      <c r="D5" s="41">
        <v>3045</v>
      </c>
    </row>
    <row r="6" spans="1:4" ht="29.25" x14ac:dyDescent="0.25">
      <c r="A6" s="38"/>
      <c r="B6" s="43" t="s">
        <v>88</v>
      </c>
      <c r="C6" s="38" t="s">
        <v>89</v>
      </c>
      <c r="D6" s="41"/>
    </row>
    <row r="7" spans="1:4" ht="15.75" x14ac:dyDescent="0.25">
      <c r="A7" s="38"/>
      <c r="B7" s="43" t="s">
        <v>90</v>
      </c>
      <c r="C7" s="38" t="s">
        <v>91</v>
      </c>
      <c r="D7" s="41"/>
    </row>
    <row r="8" spans="1:4" ht="15.75" x14ac:dyDescent="0.25">
      <c r="A8" s="38"/>
      <c r="B8" s="43"/>
      <c r="C8" s="38"/>
      <c r="D8" s="41"/>
    </row>
    <row r="9" spans="1:4" ht="30.75" x14ac:dyDescent="0.25">
      <c r="A9" s="38"/>
      <c r="B9" s="42" t="s">
        <v>92</v>
      </c>
      <c r="C9" s="38"/>
      <c r="D9" s="41">
        <v>8480</v>
      </c>
    </row>
    <row r="10" spans="1:4" ht="29.25" x14ac:dyDescent="0.25">
      <c r="A10" s="38"/>
      <c r="B10" s="44" t="s">
        <v>88</v>
      </c>
      <c r="C10" s="38" t="s">
        <v>93</v>
      </c>
      <c r="D10" s="41"/>
    </row>
    <row r="11" spans="1:4" ht="15.75" x14ac:dyDescent="0.25">
      <c r="A11" s="38"/>
      <c r="B11" s="44" t="s">
        <v>94</v>
      </c>
      <c r="C11" s="38" t="s">
        <v>95</v>
      </c>
      <c r="D11" s="41"/>
    </row>
    <row r="12" spans="1:4" ht="15.75" x14ac:dyDescent="0.25">
      <c r="A12" s="38"/>
      <c r="B12" s="44" t="s">
        <v>90</v>
      </c>
      <c r="C12" s="38" t="s">
        <v>96</v>
      </c>
      <c r="D12" s="41"/>
    </row>
    <row r="13" spans="1:4" ht="15.75" x14ac:dyDescent="0.25">
      <c r="A13" s="38"/>
      <c r="B13" s="43"/>
      <c r="C13" s="38"/>
      <c r="D13" s="41"/>
    </row>
    <row r="14" spans="1:4" ht="15.75" x14ac:dyDescent="0.25">
      <c r="A14" s="38"/>
      <c r="B14" s="45" t="s">
        <v>97</v>
      </c>
      <c r="C14" s="38"/>
      <c r="D14" s="41">
        <v>2352</v>
      </c>
    </row>
    <row r="15" spans="1:4" ht="30.75" x14ac:dyDescent="0.25">
      <c r="A15" s="38"/>
      <c r="B15" s="42" t="s">
        <v>98</v>
      </c>
      <c r="C15" s="38" t="s">
        <v>99</v>
      </c>
      <c r="D15" s="41">
        <v>46757</v>
      </c>
    </row>
    <row r="16" spans="1:4" ht="15.75" x14ac:dyDescent="0.25">
      <c r="A16" s="38"/>
      <c r="B16" s="42" t="s">
        <v>100</v>
      </c>
      <c r="C16" s="38"/>
      <c r="D16" s="41">
        <v>2708</v>
      </c>
    </row>
    <row r="17" spans="1:4" ht="15.75" x14ac:dyDescent="0.25">
      <c r="A17" s="38"/>
      <c r="B17" s="42"/>
      <c r="C17" s="38"/>
      <c r="D17" s="41"/>
    </row>
    <row r="18" spans="1:4" ht="15.75" x14ac:dyDescent="0.25">
      <c r="A18" s="38"/>
      <c r="B18" s="42" t="s">
        <v>101</v>
      </c>
      <c r="C18" s="38"/>
      <c r="D18" s="41">
        <v>22069</v>
      </c>
    </row>
    <row r="19" spans="1:4" ht="29.25" x14ac:dyDescent="0.25">
      <c r="A19" s="38"/>
      <c r="B19" s="43" t="s">
        <v>102</v>
      </c>
      <c r="C19" s="38" t="s">
        <v>103</v>
      </c>
      <c r="D19" s="41"/>
    </row>
    <row r="20" spans="1:4" ht="15.75" x14ac:dyDescent="0.25">
      <c r="A20" s="38"/>
      <c r="B20" s="43" t="s">
        <v>104</v>
      </c>
      <c r="C20" s="38" t="s">
        <v>105</v>
      </c>
      <c r="D20" s="41"/>
    </row>
    <row r="21" spans="1:4" ht="15.75" x14ac:dyDescent="0.25">
      <c r="A21" s="38"/>
      <c r="B21" s="42"/>
      <c r="C21" s="38"/>
      <c r="D21" s="41"/>
    </row>
    <row r="22" spans="1:4" ht="15.75" x14ac:dyDescent="0.25">
      <c r="A22" s="38">
        <v>2</v>
      </c>
      <c r="B22" s="40" t="s">
        <v>106</v>
      </c>
      <c r="C22" s="38"/>
      <c r="D22" s="41">
        <v>3216</v>
      </c>
    </row>
    <row r="23" spans="1:4" ht="15.75" x14ac:dyDescent="0.25">
      <c r="A23" s="38"/>
      <c r="B23" s="43" t="s">
        <v>107</v>
      </c>
      <c r="C23" s="38" t="s">
        <v>108</v>
      </c>
      <c r="D23" s="41"/>
    </row>
    <row r="24" spans="1:4" ht="15.75" x14ac:dyDescent="0.25">
      <c r="A24" s="38"/>
      <c r="B24" s="43" t="s">
        <v>109</v>
      </c>
      <c r="C24" s="38" t="s">
        <v>91</v>
      </c>
      <c r="D24" s="41"/>
    </row>
    <row r="25" spans="1:4" ht="15.75" x14ac:dyDescent="0.25">
      <c r="A25" s="38"/>
      <c r="B25" s="43" t="s">
        <v>110</v>
      </c>
      <c r="C25" s="38" t="s">
        <v>111</v>
      </c>
      <c r="D25" s="41"/>
    </row>
    <row r="26" spans="1:4" ht="15.75" x14ac:dyDescent="0.25">
      <c r="A26" s="38"/>
      <c r="B26" s="43"/>
      <c r="C26" s="38"/>
      <c r="D26" s="41"/>
    </row>
    <row r="27" spans="1:4" ht="15.75" x14ac:dyDescent="0.25">
      <c r="A27" s="38">
        <v>3</v>
      </c>
      <c r="B27" s="40" t="s">
        <v>112</v>
      </c>
      <c r="C27" s="38"/>
      <c r="D27" s="41"/>
    </row>
    <row r="28" spans="1:4" ht="15.75" x14ac:dyDescent="0.25">
      <c r="A28" s="38"/>
      <c r="B28" s="43" t="s">
        <v>113</v>
      </c>
      <c r="C28" s="38" t="s">
        <v>114</v>
      </c>
      <c r="D28" s="41">
        <v>509616</v>
      </c>
    </row>
    <row r="29" spans="1:4" ht="15.75" x14ac:dyDescent="0.25">
      <c r="A29" s="38"/>
      <c r="B29" s="43"/>
      <c r="C29" s="38"/>
      <c r="D29" s="41"/>
    </row>
    <row r="30" spans="1:4" ht="15.75" x14ac:dyDescent="0.25">
      <c r="A30" s="38">
        <v>3</v>
      </c>
      <c r="B30" s="40" t="s">
        <v>115</v>
      </c>
      <c r="C30" s="38"/>
      <c r="D30" s="41">
        <v>1353</v>
      </c>
    </row>
    <row r="31" spans="1:4" ht="15.75" x14ac:dyDescent="0.25">
      <c r="A31" s="38"/>
      <c r="B31" s="40"/>
      <c r="C31" s="38"/>
      <c r="D31" s="41"/>
    </row>
    <row r="32" spans="1:4" ht="15.75" x14ac:dyDescent="0.25">
      <c r="A32" s="38">
        <v>4</v>
      </c>
      <c r="B32" s="40" t="s">
        <v>116</v>
      </c>
      <c r="C32" s="38"/>
      <c r="D32" s="41"/>
    </row>
    <row r="33" spans="1:4" ht="15.75" x14ac:dyDescent="0.25">
      <c r="A33" s="38"/>
      <c r="B33" s="46" t="s">
        <v>117</v>
      </c>
      <c r="C33" s="38" t="s">
        <v>118</v>
      </c>
      <c r="D33" s="41">
        <v>32158</v>
      </c>
    </row>
    <row r="34" spans="1:4" ht="15.75" x14ac:dyDescent="0.25">
      <c r="A34" s="38"/>
      <c r="B34" s="40"/>
      <c r="C34" s="38"/>
      <c r="D34" s="41"/>
    </row>
    <row r="35" spans="1:4" ht="15.75" x14ac:dyDescent="0.25">
      <c r="A35" s="39"/>
      <c r="B35" s="47" t="s">
        <v>9</v>
      </c>
      <c r="C35" s="38"/>
      <c r="D35" s="48">
        <f>SUM(D5:D34)</f>
        <v>631754</v>
      </c>
    </row>
    <row r="36" spans="1:4" ht="15.75" x14ac:dyDescent="0.25">
      <c r="A36" s="49"/>
      <c r="B36" s="49"/>
      <c r="C36" s="49"/>
    </row>
    <row r="37" spans="1:4" ht="15.75" x14ac:dyDescent="0.25">
      <c r="A37" s="49"/>
      <c r="B37" s="49"/>
      <c r="C37" s="49"/>
    </row>
    <row r="38" spans="1:4" ht="15.75" x14ac:dyDescent="0.25">
      <c r="A38" s="49"/>
      <c r="B38" s="49"/>
      <c r="C38" s="49"/>
    </row>
    <row r="39" spans="1:4" ht="15.75" x14ac:dyDescent="0.25">
      <c r="A39" s="49"/>
      <c r="B39" s="50"/>
      <c r="C39" s="51"/>
    </row>
    <row r="40" spans="1:4" ht="15.75" x14ac:dyDescent="0.25">
      <c r="A40" s="49"/>
      <c r="B40" s="49"/>
      <c r="C40" s="51"/>
      <c r="D40" s="52"/>
    </row>
    <row r="41" spans="1:4" x14ac:dyDescent="0.25">
      <c r="A41" s="53"/>
      <c r="B41" s="54"/>
      <c r="C41" s="55"/>
    </row>
    <row r="42" spans="1:4" x14ac:dyDescent="0.25">
      <c r="C42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2021-03-15T06:41:14Z</cp:lastPrinted>
  <dcterms:created xsi:type="dcterms:W3CDTF">2018-08-28T07:18:51Z</dcterms:created>
  <dcterms:modified xsi:type="dcterms:W3CDTF">2021-03-15T06:41:28Z</dcterms:modified>
</cp:coreProperties>
</file>