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23" i="1" l="1"/>
  <c r="F19" i="1"/>
  <c r="F22" i="1"/>
  <c r="F20" i="1"/>
  <c r="F23" i="1"/>
  <c r="D19" i="1"/>
  <c r="G51" i="1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E18" i="1"/>
  <c r="E28" i="1" s="1"/>
  <c r="G21" i="1"/>
  <c r="G26" i="1"/>
  <c r="G18" i="1" l="1"/>
  <c r="G28" i="1" s="1"/>
  <c r="F28" i="1"/>
  <c r="C18" i="1"/>
  <c r="C28" i="1" s="1"/>
</calcChain>
</file>

<file path=xl/sharedStrings.xml><?xml version="1.0" encoding="utf-8"?>
<sst xmlns="http://schemas.openxmlformats.org/spreadsheetml/2006/main" count="141" uniqueCount="123">
  <si>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</si>
  <si>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</si>
  <si>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</si>
  <si>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</si>
  <si>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</si>
  <si>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</si>
  <si>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</si>
  <si>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</si>
  <si>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</si>
  <si>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</si>
  <si>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</si>
  <si>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</si>
  <si>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</si>
  <si>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</si>
  <si>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</si>
  <si>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</si>
  <si>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</si>
  <si>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</si>
  <si>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</si>
  <si>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</si>
  <si>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</si>
  <si>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</si>
  <si>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</si>
  <si>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</si>
  <si>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</si>
  <si>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</si>
  <si>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</si>
  <si>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</si>
  <si>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</si>
  <si>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</si>
  <si>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</si>
  <si>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</si>
  <si>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</si>
  <si>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</si>
  <si>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</si>
  <si>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</si>
  <si>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</si>
  <si>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</si>
  <si>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</si>
  <si>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</si>
  <si>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</si>
  <si>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</si>
  <si>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</si>
  <si>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</si>
  <si>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</si>
  <si>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</si>
  <si>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</si>
  <si>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</si>
  <si>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</si>
  <si>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</si>
  <si>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</si>
  <si>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</si>
  <si>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</si>
  <si>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</si>
  <si>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</si>
  <si>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</si>
  <si>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</si>
  <si>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</si>
  <si>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</si>
  <si>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</si>
  <si>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</si>
  <si>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</si>
  <si>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</si>
  <si>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</si>
  <si>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</si>
  <si>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</si>
  <si>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</si>
  <si>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</si>
  <si>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</si>
  <si>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</si>
  <si>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</si>
  <si>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</si>
  <si>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</si>
  <si>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</si>
  <si>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</si>
  <si>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</si>
  <si>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</si>
  <si>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</si>
  <si>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Блюхера,10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</si>
  <si>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</si>
  <si>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</si>
  <si>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</si>
  <si>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</si>
  <si>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</si>
  <si>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</si>
  <si>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</si>
  <si>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</si>
  <si>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</si>
  <si>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</si>
  <si>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</si>
  <si>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</si>
  <si>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</si>
  <si>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>Выполненные работы по жилому дому № 10 ул. Блюхера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</si>
  <si>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</si>
  <si>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</si>
  <si>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</si>
  <si>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</si>
  <si>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</si>
  <si>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</t>
  </si>
  <si>
    <t>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</si>
  <si>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</si>
  <si>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</si>
  <si>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</si>
  <si>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</si>
  <si>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</si>
  <si>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</si>
  <si>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 шт.</t>
  </si>
  <si>
    <t>смена светодиодных светильников с датчиками движения</t>
  </si>
  <si>
    <t>1 шт.</t>
  </si>
  <si>
    <t>обходы и осмотры вводных, распределительных и этажных щитов</t>
  </si>
  <si>
    <t>21 шт.</t>
  </si>
  <si>
    <t>Общестроительные работы</t>
  </si>
  <si>
    <t>Ремонт кровли</t>
  </si>
  <si>
    <t>4,3 м2</t>
  </si>
  <si>
    <t>Установка подвальных дверей</t>
  </si>
  <si>
    <t>2 шт.</t>
  </si>
  <si>
    <t>Прочистка вентканалов</t>
  </si>
  <si>
    <t>Косметический ремонт подъезда № 3</t>
  </si>
  <si>
    <t>1 подъезд</t>
  </si>
  <si>
    <t>Ремонт балконного ограждения</t>
  </si>
  <si>
    <t>кв. 68</t>
  </si>
  <si>
    <t>Установка почтовых ящиков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</si>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</sst>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J20" sqref="J2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9.85546875" customWidth="1"/>
    <col min="10" max="10" width="10.85546875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87" t="s">
        <v>24</v>
      </c>
      <c r="B2" s="87"/>
      <c r="C2" s="87"/>
      <c r="D2" s="87"/>
      <c r="E2" s="87"/>
      <c r="F2" s="87"/>
      <c r="G2" s="87"/>
    </row>
    <row r="3" spans="1:7" ht="15.75" thickBot="1" x14ac:dyDescent="0.3">
      <c r="A3" s="88" t="s">
        <v>25</v>
      </c>
      <c r="B3" s="88"/>
      <c r="C3" s="88"/>
      <c r="D3" s="88"/>
      <c r="E3" s="88"/>
      <c r="F3" s="88"/>
      <c r="G3" s="88"/>
    </row>
    <row r="4" spans="1:7" ht="8.25" customHeight="1" x14ac:dyDescent="0.25"/>
    <row r="5" spans="1:7" x14ac:dyDescent="0.25">
      <c r="A5" s="87" t="s">
        <v>26</v>
      </c>
      <c r="B5" s="87"/>
      <c r="C5" s="87"/>
      <c r="D5" s="87"/>
      <c r="E5" s="87"/>
      <c r="F5" s="87"/>
      <c r="G5" s="87"/>
    </row>
    <row r="6" spans="1:7" ht="13.5" customHeight="1" x14ac:dyDescent="0.25">
      <c r="A6" s="92" t="s">
        <v>27</v>
      </c>
      <c r="B6" s="92"/>
      <c r="C6" s="92"/>
      <c r="D6" s="92"/>
      <c r="E6" s="92"/>
      <c r="F6" s="92"/>
      <c r="G6" s="92"/>
    </row>
    <row r="7" spans="1:7" ht="15" customHeight="1" x14ac:dyDescent="0.25">
      <c r="A7" s="93" t="s">
        <v>80</v>
      </c>
      <c r="B7" s="93"/>
      <c r="C7" s="93"/>
      <c r="D7" s="93"/>
      <c r="E7" s="93"/>
      <c r="F7" s="93"/>
      <c r="G7" s="93"/>
    </row>
    <row r="8" spans="1:7" ht="15.75" x14ac:dyDescent="0.25">
      <c r="A8" s="92" t="s">
        <v>78</v>
      </c>
      <c r="B8" s="92"/>
      <c r="C8" s="92"/>
      <c r="D8" s="92"/>
      <c r="E8" s="92"/>
      <c r="F8" s="92"/>
      <c r="G8" s="92"/>
    </row>
    <row r="9" spans="1:7" ht="9.75" customHeight="1" x14ac:dyDescent="0.25"/>
    <row r="10" spans="1:7" x14ac:dyDescent="0.25">
      <c r="A10" s="95" t="s">
        <v>29</v>
      </c>
      <c r="B10" s="95"/>
      <c r="C10" s="95"/>
      <c r="D10" s="95"/>
      <c r="E10" s="95"/>
    </row>
    <row r="11" spans="1:7" x14ac:dyDescent="0.25">
      <c r="A11" s="95" t="s">
        <v>30</v>
      </c>
      <c r="B11" s="95"/>
      <c r="C11" s="95"/>
      <c r="D11" s="95"/>
      <c r="E11" s="95"/>
      <c r="G11" s="37">
        <v>-290422.18</v>
      </c>
    </row>
    <row r="12" spans="1:7" ht="11.25" customHeight="1" x14ac:dyDescent="0.25"/>
    <row r="13" spans="1:7" x14ac:dyDescent="0.25">
      <c r="A13" s="94" t="s">
        <v>28</v>
      </c>
      <c r="B13" s="94"/>
      <c r="C13" s="94"/>
      <c r="D13" s="94"/>
      <c r="E13" s="94"/>
    </row>
    <row r="15" spans="1:7" ht="36" x14ac:dyDescent="0.25">
      <c r="A15" s="91" t="s">
        <v>0</v>
      </c>
      <c r="B15" s="91"/>
      <c r="C15" s="14" t="s">
        <v>81</v>
      </c>
      <c r="D15" s="1" t="s">
        <v>83</v>
      </c>
      <c r="E15" s="4" t="s">
        <v>15</v>
      </c>
      <c r="F15" s="1" t="s">
        <v>84</v>
      </c>
      <c r="G15" s="17" t="s">
        <v>82</v>
      </c>
    </row>
    <row r="16" spans="1:7" x14ac:dyDescent="0.25">
      <c r="A16" s="91"/>
      <c r="B16" s="9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4">
        <v>1</v>
      </c>
      <c r="B17" s="84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85" t="s">
        <v>68</v>
      </c>
      <c r="B18" s="85"/>
      <c r="C18" s="16">
        <f>C19+C20+C21+C22+C23</f>
        <v>230065.86000000002</v>
      </c>
      <c r="D18" s="12">
        <f>D19+D20+D21+D22+D23</f>
        <v>654830.28</v>
      </c>
      <c r="E18" s="12">
        <f>E19+E20+E21+E22+E23</f>
        <v>884896.14000000013</v>
      </c>
      <c r="F18" s="12">
        <f>F19+F20+F21+F22+F23</f>
        <v>639603.52999999991</v>
      </c>
      <c r="G18" s="16">
        <f>G19+G20+G21+G22+G23</f>
        <v>245292.61000000004</v>
      </c>
      <c r="H18" s="23"/>
    </row>
    <row r="19" spans="1:10" x14ac:dyDescent="0.25">
      <c r="A19" s="83" t="s">
        <v>1</v>
      </c>
      <c r="B19" s="83"/>
      <c r="C19" s="16">
        <v>215784.16</v>
      </c>
      <c r="D19" s="12">
        <f>579906.96+19612.68</f>
        <v>599519.64</v>
      </c>
      <c r="E19" s="12">
        <f>C19+D19</f>
        <v>815303.8</v>
      </c>
      <c r="F19" s="12">
        <f>565990.95+18027.3+1015.86</f>
        <v>585034.11</v>
      </c>
      <c r="G19" s="16">
        <f>E19-F19</f>
        <v>230269.69000000006</v>
      </c>
      <c r="H19" s="23"/>
    </row>
    <row r="20" spans="1:10" x14ac:dyDescent="0.25">
      <c r="A20" s="83" t="s">
        <v>2</v>
      </c>
      <c r="B20" s="83"/>
      <c r="C20" s="16">
        <v>918.77</v>
      </c>
      <c r="D20" s="12">
        <v>3732.96</v>
      </c>
      <c r="E20" s="12">
        <f t="shared" ref="E20:E26" si="0">C20+D20</f>
        <v>4651.7299999999996</v>
      </c>
      <c r="F20" s="12">
        <f>3640.04+34.63</f>
        <v>3674.67</v>
      </c>
      <c r="G20" s="16">
        <f t="shared" ref="G20:G23" si="1">E20-F20</f>
        <v>977.05999999999949</v>
      </c>
      <c r="H20" s="26"/>
      <c r="I20" s="26"/>
      <c r="J20" s="26"/>
    </row>
    <row r="21" spans="1:10" x14ac:dyDescent="0.25">
      <c r="A21" s="83" t="s">
        <v>3</v>
      </c>
      <c r="B21" s="83"/>
      <c r="C21" s="16">
        <v>3535.67</v>
      </c>
      <c r="D21" s="12">
        <v>16796.64</v>
      </c>
      <c r="E21" s="12">
        <f t="shared" si="0"/>
        <v>20332.309999999998</v>
      </c>
      <c r="F21" s="12">
        <v>16321.97</v>
      </c>
      <c r="G21" s="16">
        <f t="shared" si="1"/>
        <v>4010.3399999999983</v>
      </c>
      <c r="J21" s="23"/>
    </row>
    <row r="22" spans="1:10" x14ac:dyDescent="0.25">
      <c r="A22" s="83" t="s">
        <v>4</v>
      </c>
      <c r="B22" s="83"/>
      <c r="C22" s="16">
        <v>1274.3800000000001</v>
      </c>
      <c r="D22" s="12">
        <v>5599.38</v>
      </c>
      <c r="E22" s="12">
        <f t="shared" si="0"/>
        <v>6873.76</v>
      </c>
      <c r="F22" s="12">
        <f>5419.64+29.57</f>
        <v>5449.21</v>
      </c>
      <c r="G22" s="16">
        <f t="shared" si="1"/>
        <v>1424.5500000000002</v>
      </c>
    </row>
    <row r="23" spans="1:10" x14ac:dyDescent="0.25">
      <c r="A23" s="83" t="s">
        <v>5</v>
      </c>
      <c r="B23" s="83"/>
      <c r="C23" s="16">
        <v>8552.8799999999992</v>
      </c>
      <c r="D23" s="12">
        <f>29181.66</f>
        <v>29181.66</v>
      </c>
      <c r="E23" s="12">
        <f t="shared" si="0"/>
        <v>37734.54</v>
      </c>
      <c r="F23" s="12">
        <f>28775.89+347.68</f>
        <v>29123.57</v>
      </c>
      <c r="G23" s="16">
        <f t="shared" si="1"/>
        <v>8610.9700000000012</v>
      </c>
    </row>
    <row r="24" spans="1:10" x14ac:dyDescent="0.25">
      <c r="A24" s="86" t="s">
        <v>6</v>
      </c>
      <c r="B24" s="86"/>
      <c r="C24" s="16">
        <v>410803.66</v>
      </c>
      <c r="D24" s="12">
        <v>1252444.98</v>
      </c>
      <c r="E24" s="12">
        <f t="shared" si="0"/>
        <v>1663248.64</v>
      </c>
      <c r="F24" s="12">
        <v>1219992.3700000001</v>
      </c>
      <c r="G24" s="16">
        <f>E24-F24</f>
        <v>443256.26999999979</v>
      </c>
    </row>
    <row r="25" spans="1:10" x14ac:dyDescent="0.25">
      <c r="A25" s="86" t="s">
        <v>7</v>
      </c>
      <c r="B25" s="86"/>
      <c r="C25" s="16">
        <v>184009.14</v>
      </c>
      <c r="D25" s="12">
        <v>416793.01</v>
      </c>
      <c r="E25" s="12">
        <f t="shared" si="0"/>
        <v>600802.15</v>
      </c>
      <c r="F25" s="12">
        <v>398846.18</v>
      </c>
      <c r="G25" s="16">
        <f t="shared" ref="G25:G26" si="2">E25-F25</f>
        <v>201955.97000000003</v>
      </c>
    </row>
    <row r="26" spans="1:10" x14ac:dyDescent="0.25">
      <c r="A26" s="86" t="s">
        <v>8</v>
      </c>
      <c r="B26" s="86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0" x14ac:dyDescent="0.25">
      <c r="A27" s="86"/>
      <c r="B27" s="86"/>
      <c r="C27" s="16"/>
      <c r="D27" s="12"/>
      <c r="E27" s="12"/>
      <c r="F27" s="12"/>
      <c r="G27" s="16"/>
    </row>
    <row r="28" spans="1:10" x14ac:dyDescent="0.25">
      <c r="A28" s="89" t="s">
        <v>9</v>
      </c>
      <c r="B28" s="89"/>
      <c r="C28" s="16">
        <f>C18++C24+C25+C26+C27</f>
        <v>824878.66</v>
      </c>
      <c r="D28" s="12">
        <f>D18+D24+D25+D26+D27</f>
        <v>2329184.35</v>
      </c>
      <c r="E28" s="12">
        <f>E18+E24+E25+E26+E27</f>
        <v>3154063.0100000002</v>
      </c>
      <c r="F28" s="12">
        <f>F18+F24+F25+F26+F27</f>
        <v>2263558.16</v>
      </c>
      <c r="G28" s="16">
        <f>G18+G24+G25+G26+G27</f>
        <v>890504.84999999986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90" t="s">
        <v>11</v>
      </c>
      <c r="C32" s="90"/>
      <c r="D32" s="90"/>
      <c r="E32" s="90"/>
      <c r="F32" s="2" t="s">
        <v>12</v>
      </c>
      <c r="G32" s="3" t="s">
        <v>16</v>
      </c>
    </row>
    <row r="33" spans="1:13" x14ac:dyDescent="0.25">
      <c r="A33" s="5" t="s">
        <v>17</v>
      </c>
      <c r="B33" s="61" t="s">
        <v>32</v>
      </c>
      <c r="C33" s="61"/>
      <c r="D33" s="61"/>
      <c r="E33" s="61"/>
      <c r="F33" s="13" t="s">
        <v>64</v>
      </c>
      <c r="G33" s="20">
        <v>35289.480000000003</v>
      </c>
      <c r="K33" s="23"/>
    </row>
    <row r="34" spans="1:13" ht="34.5" x14ac:dyDescent="0.25">
      <c r="A34" s="5" t="s">
        <v>18</v>
      </c>
      <c r="B34" s="61" t="s">
        <v>33</v>
      </c>
      <c r="C34" s="61"/>
      <c r="D34" s="61"/>
      <c r="E34" s="61"/>
      <c r="F34" s="1" t="s">
        <v>72</v>
      </c>
      <c r="G34" s="20">
        <v>23752.74</v>
      </c>
      <c r="K34" s="23"/>
    </row>
    <row r="35" spans="1:13" ht="32.25" customHeight="1" x14ac:dyDescent="0.25">
      <c r="A35" s="6" t="s">
        <v>19</v>
      </c>
      <c r="B35" s="69" t="s">
        <v>34</v>
      </c>
      <c r="C35" s="69"/>
      <c r="D35" s="69"/>
      <c r="E35" s="69"/>
      <c r="F35" s="58" t="s">
        <v>73</v>
      </c>
      <c r="G35" s="20">
        <v>188411</v>
      </c>
      <c r="K35" s="23"/>
    </row>
    <row r="36" spans="1:13" x14ac:dyDescent="0.25">
      <c r="A36" s="25" t="s">
        <v>20</v>
      </c>
      <c r="B36" s="76" t="s">
        <v>76</v>
      </c>
      <c r="C36" s="76"/>
      <c r="D36" s="76"/>
      <c r="E36" s="76"/>
      <c r="F36" s="59"/>
      <c r="G36" s="20"/>
      <c r="K36" s="23"/>
    </row>
    <row r="37" spans="1:13" x14ac:dyDescent="0.25">
      <c r="A37" s="25" t="s">
        <v>21</v>
      </c>
      <c r="B37" s="76" t="s">
        <v>74</v>
      </c>
      <c r="C37" s="76"/>
      <c r="D37" s="76"/>
      <c r="E37" s="76"/>
      <c r="F37" s="59"/>
      <c r="G37" s="20"/>
      <c r="K37" s="23"/>
    </row>
    <row r="38" spans="1:13" x14ac:dyDescent="0.25">
      <c r="A38" s="5" t="s">
        <v>22</v>
      </c>
      <c r="B38" s="61" t="s">
        <v>35</v>
      </c>
      <c r="C38" s="61"/>
      <c r="D38" s="61"/>
      <c r="E38" s="61"/>
      <c r="F38" s="59"/>
      <c r="G38" s="20">
        <v>39701.699999999997</v>
      </c>
      <c r="K38" s="23"/>
    </row>
    <row r="39" spans="1:13" x14ac:dyDescent="0.25">
      <c r="A39" s="5" t="s">
        <v>31</v>
      </c>
      <c r="B39" s="61" t="s">
        <v>77</v>
      </c>
      <c r="C39" s="61"/>
      <c r="D39" s="61"/>
      <c r="E39" s="61"/>
      <c r="F39" s="60"/>
      <c r="G39" s="20">
        <v>4750.38</v>
      </c>
      <c r="K39" s="23"/>
    </row>
    <row r="40" spans="1:13" ht="18.75" customHeight="1" x14ac:dyDescent="0.25">
      <c r="A40" s="5" t="s">
        <v>36</v>
      </c>
      <c r="B40" s="79" t="s">
        <v>69</v>
      </c>
      <c r="C40" s="79"/>
      <c r="D40" s="79"/>
      <c r="E40" s="79"/>
      <c r="F40" s="19" t="s">
        <v>62</v>
      </c>
      <c r="G40" s="20">
        <v>6786.48</v>
      </c>
      <c r="K40" s="23"/>
    </row>
    <row r="41" spans="1:13" ht="16.5" customHeight="1" x14ac:dyDescent="0.25">
      <c r="A41" s="5" t="s">
        <v>88</v>
      </c>
      <c r="B41" s="80" t="s">
        <v>89</v>
      </c>
      <c r="C41" s="81"/>
      <c r="D41" s="81"/>
      <c r="E41" s="82"/>
      <c r="F41" s="19" t="s">
        <v>90</v>
      </c>
      <c r="G41" s="20">
        <v>33932</v>
      </c>
      <c r="K41" s="23"/>
    </row>
    <row r="42" spans="1:13" ht="15.75" customHeight="1" x14ac:dyDescent="0.25">
      <c r="A42" s="25" t="s">
        <v>40</v>
      </c>
      <c r="B42" s="73" t="s">
        <v>70</v>
      </c>
      <c r="C42" s="74"/>
      <c r="D42" s="74"/>
      <c r="E42" s="75"/>
      <c r="F42" s="19"/>
      <c r="G42" s="20"/>
      <c r="K42" s="23"/>
    </row>
    <row r="43" spans="1:13" ht="15.75" customHeight="1" x14ac:dyDescent="0.25">
      <c r="A43" s="25" t="s">
        <v>41</v>
      </c>
      <c r="B43" s="73" t="s">
        <v>66</v>
      </c>
      <c r="C43" s="74"/>
      <c r="D43" s="74"/>
      <c r="E43" s="75"/>
      <c r="F43" s="19"/>
      <c r="G43" s="20"/>
      <c r="K43" s="23"/>
    </row>
    <row r="44" spans="1:13" x14ac:dyDescent="0.25">
      <c r="A44" s="5" t="s">
        <v>42</v>
      </c>
      <c r="B44" s="61" t="s">
        <v>37</v>
      </c>
      <c r="C44" s="61"/>
      <c r="D44" s="61"/>
      <c r="E44" s="61"/>
      <c r="F44" s="13" t="s">
        <v>75</v>
      </c>
      <c r="G44" s="20">
        <v>69221.88</v>
      </c>
      <c r="K44" s="23"/>
    </row>
    <row r="45" spans="1:13" x14ac:dyDescent="0.25">
      <c r="A45" s="5" t="s">
        <v>43</v>
      </c>
      <c r="B45" s="61" t="s">
        <v>38</v>
      </c>
      <c r="C45" s="61"/>
      <c r="D45" s="61"/>
      <c r="E45" s="61"/>
      <c r="F45" s="13" t="s">
        <v>75</v>
      </c>
      <c r="G45" s="20">
        <v>118763.46</v>
      </c>
      <c r="I45" s="22"/>
      <c r="K45" s="33"/>
    </row>
    <row r="46" spans="1:13" x14ac:dyDescent="0.25">
      <c r="A46" s="25" t="s">
        <v>44</v>
      </c>
      <c r="B46" s="73" t="s">
        <v>71</v>
      </c>
      <c r="C46" s="74"/>
      <c r="D46" s="74"/>
      <c r="E46" s="75"/>
      <c r="F46" s="13"/>
      <c r="G46" s="20"/>
      <c r="K46" s="23"/>
      <c r="L46" s="27"/>
      <c r="M46" s="26"/>
    </row>
    <row r="47" spans="1:13" x14ac:dyDescent="0.25">
      <c r="A47" s="5" t="s">
        <v>46</v>
      </c>
      <c r="B47" s="61" t="s">
        <v>39</v>
      </c>
      <c r="C47" s="61"/>
      <c r="D47" s="61"/>
      <c r="E47" s="61"/>
      <c r="F47" s="18" t="s">
        <v>63</v>
      </c>
      <c r="G47" s="20">
        <v>2376.12</v>
      </c>
      <c r="K47" s="23"/>
    </row>
    <row r="48" spans="1:13" x14ac:dyDescent="0.25">
      <c r="A48" s="70" t="s">
        <v>45</v>
      </c>
      <c r="B48" s="71"/>
      <c r="C48" s="71"/>
      <c r="D48" s="71"/>
      <c r="E48" s="72"/>
      <c r="F48" s="5"/>
      <c r="G48" s="20"/>
      <c r="K48" s="23"/>
    </row>
    <row r="49" spans="1:7" x14ac:dyDescent="0.25">
      <c r="A49" s="5" t="s">
        <v>47</v>
      </c>
      <c r="B49" s="61" t="s">
        <v>2</v>
      </c>
      <c r="C49" s="61"/>
      <c r="D49" s="61"/>
      <c r="E49" s="61"/>
      <c r="F49" s="38" t="s">
        <v>79</v>
      </c>
      <c r="G49" s="20">
        <f>D20</f>
        <v>3732.96</v>
      </c>
    </row>
    <row r="50" spans="1:7" x14ac:dyDescent="0.25">
      <c r="A50" s="5" t="s">
        <v>48</v>
      </c>
      <c r="B50" s="61" t="s">
        <v>3</v>
      </c>
      <c r="C50" s="61"/>
      <c r="D50" s="61"/>
      <c r="E50" s="61"/>
      <c r="F50" s="38" t="s">
        <v>87</v>
      </c>
      <c r="G50" s="20">
        <f>D21</f>
        <v>16796.64</v>
      </c>
    </row>
    <row r="51" spans="1:7" x14ac:dyDescent="0.25">
      <c r="A51" s="5" t="s">
        <v>50</v>
      </c>
      <c r="B51" s="61" t="s">
        <v>49</v>
      </c>
      <c r="C51" s="61"/>
      <c r="D51" s="61"/>
      <c r="E51" s="61"/>
      <c r="F51" s="13" t="s">
        <v>65</v>
      </c>
      <c r="G51" s="20">
        <f>D23</f>
        <v>29181.66</v>
      </c>
    </row>
    <row r="52" spans="1:7" x14ac:dyDescent="0.25">
      <c r="A52" s="5" t="s">
        <v>51</v>
      </c>
      <c r="B52" s="61" t="s">
        <v>4</v>
      </c>
      <c r="C52" s="61"/>
      <c r="D52" s="61"/>
      <c r="E52" s="61"/>
      <c r="F52" s="38" t="s">
        <v>79</v>
      </c>
      <c r="G52" s="20">
        <f>D22</f>
        <v>5599.38</v>
      </c>
    </row>
    <row r="53" spans="1:7" x14ac:dyDescent="0.25">
      <c r="A53" s="5" t="s">
        <v>52</v>
      </c>
      <c r="B53" s="68" t="s">
        <v>15</v>
      </c>
      <c r="C53" s="68"/>
      <c r="D53" s="68"/>
      <c r="E53" s="68"/>
      <c r="F53" s="5"/>
      <c r="G53" s="12">
        <f>SUM(G33:G52)</f>
        <v>578295.88</v>
      </c>
    </row>
    <row r="54" spans="1:7" x14ac:dyDescent="0.25">
      <c r="A54" s="5" t="s">
        <v>67</v>
      </c>
      <c r="B54" s="70" t="s">
        <v>85</v>
      </c>
      <c r="C54" s="71"/>
      <c r="D54" s="71"/>
      <c r="E54" s="71"/>
      <c r="F54" s="72"/>
      <c r="G54" s="36">
        <f>G11+F18+F26+F27-G53</f>
        <v>-223998.45000000007</v>
      </c>
    </row>
    <row r="56" spans="1:7" x14ac:dyDescent="0.25">
      <c r="A56" s="77" t="s">
        <v>53</v>
      </c>
      <c r="B56" s="77"/>
      <c r="C56" s="10"/>
      <c r="D56" s="10"/>
      <c r="E56" s="10"/>
    </row>
    <row r="57" spans="1:7" x14ac:dyDescent="0.25">
      <c r="A57" s="78" t="s">
        <v>86</v>
      </c>
      <c r="B57" s="78"/>
      <c r="C57" s="78"/>
      <c r="D57" s="78"/>
      <c r="E57" s="78"/>
      <c r="G57" s="24">
        <f>G24+G25</f>
        <v>645212.23999999976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77" t="s">
        <v>54</v>
      </c>
      <c r="B59" s="77"/>
      <c r="C59" s="10"/>
      <c r="D59" s="10"/>
      <c r="E59" s="10"/>
    </row>
    <row r="61" spans="1:7" x14ac:dyDescent="0.25">
      <c r="A61" s="13" t="s">
        <v>10</v>
      </c>
      <c r="B61" s="62" t="s">
        <v>57</v>
      </c>
      <c r="C61" s="63"/>
      <c r="D61" s="63"/>
      <c r="E61" s="64"/>
      <c r="F61" s="11" t="s">
        <v>55</v>
      </c>
      <c r="G61" s="5" t="s">
        <v>56</v>
      </c>
    </row>
    <row r="62" spans="1:7" x14ac:dyDescent="0.25">
      <c r="A62" s="13" t="s">
        <v>17</v>
      </c>
      <c r="B62" s="65" t="s">
        <v>58</v>
      </c>
      <c r="C62" s="66"/>
      <c r="D62" s="66"/>
      <c r="E62" s="67"/>
      <c r="F62" s="34">
        <v>1</v>
      </c>
      <c r="G62" s="35">
        <v>56202.63</v>
      </c>
    </row>
    <row r="63" spans="1:7" x14ac:dyDescent="0.25">
      <c r="A63" s="13" t="s">
        <v>18</v>
      </c>
      <c r="B63" s="65" t="s">
        <v>59</v>
      </c>
      <c r="C63" s="66"/>
      <c r="D63" s="66"/>
      <c r="E63" s="67"/>
      <c r="F63" s="34"/>
      <c r="G63" s="35"/>
    </row>
    <row r="64" spans="1:7" x14ac:dyDescent="0.25">
      <c r="A64" s="13" t="s">
        <v>19</v>
      </c>
      <c r="B64" s="65" t="s">
        <v>60</v>
      </c>
      <c r="C64" s="66"/>
      <c r="D64" s="66"/>
      <c r="E64" s="67"/>
      <c r="F64" s="29">
        <v>5</v>
      </c>
      <c r="G64" s="28">
        <v>225425.24</v>
      </c>
    </row>
    <row r="65" spans="1:7" x14ac:dyDescent="0.25">
      <c r="A65" s="30"/>
      <c r="B65" s="31"/>
      <c r="C65" s="31"/>
      <c r="D65" s="31"/>
      <c r="E65" s="31"/>
      <c r="F65" s="32"/>
      <c r="G65" s="33"/>
    </row>
  </sheetData>
  <mergeCells count="53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43:E43"/>
    <mergeCell ref="B38:E38"/>
    <mergeCell ref="B40:E40"/>
    <mergeCell ref="B44:E44"/>
    <mergeCell ref="B39:E39"/>
    <mergeCell ref="B41:E41"/>
    <mergeCell ref="B63:E63"/>
    <mergeCell ref="B64:E64"/>
    <mergeCell ref="B54:F54"/>
    <mergeCell ref="A56:B56"/>
    <mergeCell ref="A57:E57"/>
    <mergeCell ref="A59:B59"/>
    <mergeCell ref="F35:F39"/>
    <mergeCell ref="B52:E52"/>
    <mergeCell ref="B47:E47"/>
    <mergeCell ref="B61:E61"/>
    <mergeCell ref="B62:E62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3" workbookViewId="0">
      <selection activeCell="C6" sqref="C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9" t="s">
        <v>91</v>
      </c>
    </row>
    <row r="2" spans="1:4" ht="66" customHeight="1" x14ac:dyDescent="0.25">
      <c r="A2" s="96" t="s">
        <v>92</v>
      </c>
      <c r="B2" s="97"/>
      <c r="C2" s="97"/>
      <c r="D2" s="97"/>
    </row>
    <row r="3" spans="1:4" ht="15.75" x14ac:dyDescent="0.25">
      <c r="A3" s="40" t="s">
        <v>10</v>
      </c>
      <c r="B3" s="40" t="s">
        <v>93</v>
      </c>
      <c r="C3" s="40" t="s">
        <v>94</v>
      </c>
      <c r="D3" s="41" t="s">
        <v>95</v>
      </c>
    </row>
    <row r="4" spans="1:4" ht="15.75" x14ac:dyDescent="0.25">
      <c r="A4" s="40">
        <v>1</v>
      </c>
      <c r="B4" s="42" t="s">
        <v>96</v>
      </c>
      <c r="C4" s="41"/>
      <c r="D4" s="43"/>
    </row>
    <row r="5" spans="1:4" ht="30.75" x14ac:dyDescent="0.25">
      <c r="A5" s="40"/>
      <c r="B5" s="44" t="s">
        <v>97</v>
      </c>
      <c r="C5" s="40"/>
      <c r="D5" s="43">
        <v>5053</v>
      </c>
    </row>
    <row r="6" spans="1:4" ht="15.75" x14ac:dyDescent="0.25">
      <c r="A6" s="40"/>
      <c r="B6" s="45" t="s">
        <v>98</v>
      </c>
      <c r="C6" s="40" t="s">
        <v>99</v>
      </c>
      <c r="D6" s="43"/>
    </row>
    <row r="7" spans="1:4" ht="15.75" x14ac:dyDescent="0.25">
      <c r="A7" s="40"/>
      <c r="B7" s="46"/>
      <c r="C7" s="40"/>
      <c r="D7" s="43"/>
    </row>
    <row r="8" spans="1:4" ht="15.75" x14ac:dyDescent="0.25">
      <c r="A8" s="40"/>
      <c r="B8" s="47" t="s">
        <v>100</v>
      </c>
      <c r="C8" s="40"/>
      <c r="D8" s="43">
        <v>2400</v>
      </c>
    </row>
    <row r="9" spans="1:4" ht="30.75" x14ac:dyDescent="0.25">
      <c r="A9" s="40"/>
      <c r="B9" s="44" t="s">
        <v>101</v>
      </c>
      <c r="C9" s="40" t="s">
        <v>102</v>
      </c>
      <c r="D9" s="43">
        <v>44318</v>
      </c>
    </row>
    <row r="10" spans="1:4" ht="15.75" x14ac:dyDescent="0.25">
      <c r="A10" s="40"/>
      <c r="B10" s="44" t="s">
        <v>103</v>
      </c>
      <c r="C10" s="40"/>
      <c r="D10" s="43">
        <v>4579</v>
      </c>
    </row>
    <row r="11" spans="1:4" ht="15.75" x14ac:dyDescent="0.25">
      <c r="A11" s="40"/>
      <c r="B11" s="44"/>
      <c r="C11" s="40"/>
      <c r="D11" s="43"/>
    </row>
    <row r="12" spans="1:4" ht="15.75" x14ac:dyDescent="0.25">
      <c r="A12" s="40">
        <v>2</v>
      </c>
      <c r="B12" s="42" t="s">
        <v>104</v>
      </c>
      <c r="C12" s="40"/>
      <c r="D12" s="43">
        <v>4743</v>
      </c>
    </row>
    <row r="13" spans="1:4" ht="15.75" x14ac:dyDescent="0.25">
      <c r="A13" s="40"/>
      <c r="B13" s="46" t="s">
        <v>105</v>
      </c>
      <c r="C13" s="40" t="s">
        <v>106</v>
      </c>
      <c r="D13" s="43"/>
    </row>
    <row r="14" spans="1:4" ht="29.25" x14ac:dyDescent="0.25">
      <c r="A14" s="40"/>
      <c r="B14" s="46" t="s">
        <v>107</v>
      </c>
      <c r="C14" s="40" t="s">
        <v>108</v>
      </c>
      <c r="D14" s="43"/>
    </row>
    <row r="15" spans="1:4" ht="29.25" x14ac:dyDescent="0.25">
      <c r="A15" s="40"/>
      <c r="B15" s="46" t="s">
        <v>109</v>
      </c>
      <c r="C15" s="40" t="s">
        <v>110</v>
      </c>
      <c r="D15" s="43"/>
    </row>
    <row r="16" spans="1:4" ht="15.75" x14ac:dyDescent="0.25">
      <c r="A16" s="40"/>
      <c r="B16" s="46"/>
      <c r="C16" s="40"/>
      <c r="D16" s="43"/>
    </row>
    <row r="17" spans="1:4" ht="15.75" x14ac:dyDescent="0.25">
      <c r="A17" s="40">
        <v>3</v>
      </c>
      <c r="B17" s="42" t="s">
        <v>111</v>
      </c>
      <c r="C17" s="40"/>
      <c r="D17" s="43"/>
    </row>
    <row r="18" spans="1:4" ht="15.75" x14ac:dyDescent="0.25">
      <c r="A18" s="40"/>
      <c r="B18" s="44" t="s">
        <v>112</v>
      </c>
      <c r="C18" s="40" t="s">
        <v>113</v>
      </c>
      <c r="D18" s="43">
        <v>3051</v>
      </c>
    </row>
    <row r="19" spans="1:4" ht="15.75" x14ac:dyDescent="0.25">
      <c r="A19" s="40"/>
      <c r="B19" s="44" t="s">
        <v>114</v>
      </c>
      <c r="C19" s="40" t="s">
        <v>115</v>
      </c>
      <c r="D19" s="43">
        <v>10234</v>
      </c>
    </row>
    <row r="20" spans="1:4" ht="15.75" x14ac:dyDescent="0.25">
      <c r="A20" s="40"/>
      <c r="B20" s="44" t="s">
        <v>116</v>
      </c>
      <c r="C20" s="40" t="s">
        <v>108</v>
      </c>
      <c r="D20" s="43">
        <v>493</v>
      </c>
    </row>
    <row r="21" spans="1:4" ht="15.75" x14ac:dyDescent="0.25">
      <c r="A21" s="40"/>
      <c r="B21" s="44" t="s">
        <v>117</v>
      </c>
      <c r="C21" s="40" t="s">
        <v>118</v>
      </c>
      <c r="D21" s="43">
        <v>99157</v>
      </c>
    </row>
    <row r="22" spans="1:4" ht="15.75" x14ac:dyDescent="0.25">
      <c r="A22" s="40"/>
      <c r="B22" s="44" t="s">
        <v>119</v>
      </c>
      <c r="C22" s="40" t="s">
        <v>120</v>
      </c>
      <c r="D22" s="43">
        <v>3825</v>
      </c>
    </row>
    <row r="23" spans="1:4" ht="15.75" x14ac:dyDescent="0.25">
      <c r="A23" s="40"/>
      <c r="B23" s="44" t="s">
        <v>121</v>
      </c>
      <c r="C23" s="40" t="s">
        <v>99</v>
      </c>
      <c r="D23" s="43">
        <v>9205</v>
      </c>
    </row>
    <row r="24" spans="1:4" ht="15.75" x14ac:dyDescent="0.25">
      <c r="A24" s="40"/>
      <c r="B24" s="44"/>
      <c r="C24" s="40"/>
      <c r="D24" s="43"/>
    </row>
    <row r="25" spans="1:4" ht="15.75" x14ac:dyDescent="0.25">
      <c r="A25" s="40">
        <v>4</v>
      </c>
      <c r="B25" s="42" t="s">
        <v>122</v>
      </c>
      <c r="C25" s="40"/>
      <c r="D25" s="43">
        <v>1353</v>
      </c>
    </row>
    <row r="26" spans="1:4" ht="15.75" x14ac:dyDescent="0.25">
      <c r="A26" s="41"/>
      <c r="B26" s="48" t="s">
        <v>9</v>
      </c>
      <c r="C26" s="40"/>
      <c r="D26" s="49">
        <f>SUM(D4:D25)</f>
        <v>188411</v>
      </c>
    </row>
    <row r="27" spans="1:4" ht="15.75" x14ac:dyDescent="0.25">
      <c r="A27" s="50"/>
      <c r="B27" s="50"/>
      <c r="C27" s="50"/>
    </row>
    <row r="28" spans="1:4" ht="15.75" x14ac:dyDescent="0.25">
      <c r="A28" s="50"/>
      <c r="B28" s="50"/>
      <c r="C28" s="50"/>
    </row>
    <row r="29" spans="1:4" ht="15.75" x14ac:dyDescent="0.25">
      <c r="A29" s="50"/>
      <c r="B29" s="50"/>
      <c r="C29" s="50"/>
    </row>
    <row r="30" spans="1:4" ht="15.75" x14ac:dyDescent="0.25">
      <c r="A30" s="50"/>
      <c r="B30" s="51"/>
      <c r="C30" s="52"/>
    </row>
    <row r="31" spans="1:4" ht="15.75" x14ac:dyDescent="0.25">
      <c r="A31" s="50"/>
      <c r="B31" s="50"/>
      <c r="C31" s="52"/>
      <c r="D31" s="53"/>
    </row>
    <row r="32" spans="1:4" x14ac:dyDescent="0.25">
      <c r="A32" s="54"/>
      <c r="B32" s="55"/>
      <c r="C32" s="56"/>
    </row>
    <row r="33" spans="3:3" x14ac:dyDescent="0.25">
      <c r="C33" s="5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2020-03-16T07:03:52Z</cp:lastPrinted>
  <dcterms:created xsi:type="dcterms:W3CDTF">2018-08-28T07:18:51Z</dcterms:created>
  <dcterms:modified xsi:type="dcterms:W3CDTF">2021-03-10T08:26:17Z</dcterms:modified>
</cp:coreProperties>
</file>