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по МКД за 2019 год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D33" i="2" l="1"/>
  <c r="F21" i="1" l="1"/>
  <c r="F23" i="1"/>
  <c r="F22" i="1"/>
  <c r="F20" i="1"/>
  <c r="F19" i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F27" i="1" l="1"/>
  <c r="G27" i="1" s="1"/>
  <c r="G57" i="1"/>
  <c r="E18" i="1"/>
  <c r="E28" i="1" s="1"/>
  <c r="G21" i="1"/>
  <c r="G18" i="1" s="1"/>
  <c r="G26" i="1"/>
  <c r="G54" i="1" l="1"/>
  <c r="F28" i="1"/>
  <c r="G28" i="1"/>
  <c r="C18" i="1"/>
  <c r="C28" i="1" s="1"/>
</calcChain>
</file>

<file path=xl/sharedStrings.xml><?xml version="1.0" encoding="utf-8"?>
<sst xmlns="http://schemas.openxmlformats.org/spreadsheetml/2006/main" count="168" uniqueCount="139">
  <si>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</si>
  <si>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</si>
  <si>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</si>
  <si>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</si>
  <si>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</si>
  <si>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</si>
  <si>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</si>
  <si>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</si>
  <si>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</si>
  <si>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</si>
  <si>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</si>
  <si>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</si>
  <si>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</si>
  <si>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</si>
  <si>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</si>
  <si>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</si>
  <si>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</si>
  <si>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</si>
  <si>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</si>
  <si>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</si>
  <si>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</si>
  <si>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</si>
  <si>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</si>
  <si>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</si>
  <si>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</si>
  <si>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</si>
  <si>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</si>
  <si>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</si>
  <si>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</si>
  <si>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</si>
  <si>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</si>
  <si>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</si>
  <si>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</si>
  <si>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</si>
  <si>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</si>
  <si>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</si>
  <si>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</si>
  <si>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</si>
  <si>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</si>
  <si>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</si>
  <si>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</si>
  <si>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</si>
  <si>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</si>
  <si>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</si>
  <si>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</si>
  <si>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</si>
  <si>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</si>
  <si>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</si>
  <si>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</si>
  <si>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</si>
  <si>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</si>
  <si>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</si>
  <si>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</si>
  <si>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</si>
  <si>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</si>
  <si>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</si>
  <si>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</si>
  <si>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</si>
  <si>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</si>
  <si>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</si>
  <si>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</si>
  <si>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</si>
  <si>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</si>
  <si>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</si>
  <si>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</si>
  <si>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</si>
  <si>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</si>
  <si>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</si>
  <si>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</si>
  <si>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</si>
  <si>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</si>
  <si>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</si>
  <si>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</si>
  <si>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</si>
  <si>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</si>
  <si>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</si>
  <si>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</si>
  <si>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Лосевская,17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</si>
  <si>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</si>
  <si>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</si>
  <si>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</si>
  <si>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</si>
  <si>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Движение средств по спецсчету</t>
  </si>
  <si>
    <t>Капитальный ремонт</t>
  </si>
  <si>
    <t>Внутридомовые сети холодного водоснабжения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</si>
  <si>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</si>
  <si>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</si>
  <si>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</si>
  <si>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</si>
  <si>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</si>
  <si>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</si>
  <si>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</si>
  <si>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</si>
  <si>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</si>
  <si>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Освоено по кап.ремонту                        на 01.01.2020 г.</t>
  </si>
  <si>
    <t>Остаток средств на счете                        на 01.01.2020 г.</t>
  </si>
  <si>
    <t>Внутридомовые сети отопления(изоляция)</t>
  </si>
  <si>
    <t>Ремонт фасала(крыльца)</t>
  </si>
  <si>
    <t>Ремонт фасада(отмостка)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</si>
  <si>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</si>
  <si>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17 ул. Лосевская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</si>
  <si>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</si>
  <si>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</si>
  <si>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</si>
  <si>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</si>
  <si>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</si>
  <si>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</si>
  <si>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</si>
  <si>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регулировка полотенцесушителей</t>
  </si>
  <si>
    <t>110 шт.</t>
  </si>
  <si>
    <t>Ремонт системы центрального отопления</t>
  </si>
  <si>
    <t>в том числе смена труб с фасонными частями и муфтовой арматурой</t>
  </si>
  <si>
    <t>6,5 м.</t>
  </si>
  <si>
    <t>регулировка ц/о</t>
  </si>
  <si>
    <t>55 приб.</t>
  </si>
  <si>
    <t>смена вентилей</t>
  </si>
  <si>
    <t>8 шт.</t>
  </si>
  <si>
    <t>смена задвижек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</si>
  <si>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</si>
  <si>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</si>
  <si>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</si>
  <si>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</si>
  <si>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</si>
  <si>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</si>
  <si>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</si>
  <si>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4,5 м.</t>
  </si>
  <si>
    <t>прочистка труб</t>
  </si>
  <si>
    <t>135 м.</t>
  </si>
  <si>
    <t>Электромонтажные работы</t>
  </si>
  <si>
    <t>в том числе смена ламп</t>
  </si>
  <si>
    <t>31 шт.</t>
  </si>
  <si>
    <t>смена оснований светильников</t>
  </si>
  <si>
    <t>Обходы и осмотры вводных, распределительных, и этажных щитов</t>
  </si>
  <si>
    <t>52 шт.</t>
  </si>
  <si>
    <t>Общестроительные работы</t>
  </si>
  <si>
    <t>Ремонт межпанельных швов</t>
  </si>
  <si>
    <t>Прочистка вентканалов</t>
  </si>
  <si>
    <t>Ремонт дверного полотна</t>
  </si>
  <si>
    <t>Осмотры конструктивных элементов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</si>
</sst>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17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18" fillId="0" borderId="1" xfId="0" applyFont="1" applyBorder="1"/>
    <xf numFmtId="0" fontId="2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0" fillId="0" borderId="1" xfId="0" applyFont="1" applyBorder="1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8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36" sqref="I36"/>
    </sheetView>
  </sheetViews>
  <sheetFormatPr defaultRowHeight="15" x14ac:dyDescent="0.25"/>
  <cols>
    <col min="1" max="1" width="4.7109375" customWidth="1"/>
    <col min="2" max="2" width="20.28515625" customWidth="1"/>
    <col min="3" max="3" width="13.85546875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6.42578125" customWidth="1"/>
    <col min="10" max="10" width="13.4257812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122" t="s">
        <v>24</v>
      </c>
      <c r="B2" s="122"/>
      <c r="C2" s="122"/>
      <c r="D2" s="122"/>
      <c r="E2" s="122"/>
      <c r="F2" s="122"/>
      <c r="G2" s="122"/>
    </row>
    <row r="3" spans="1:7" ht="15.75" thickBot="1" x14ac:dyDescent="0.3">
      <c r="A3" s="123" t="s">
        <v>25</v>
      </c>
      <c r="B3" s="123"/>
      <c r="C3" s="123"/>
      <c r="D3" s="123"/>
      <c r="E3" s="123"/>
      <c r="F3" s="123"/>
      <c r="G3" s="123"/>
    </row>
    <row r="4" spans="1:7" ht="8.25" customHeight="1" x14ac:dyDescent="0.25"/>
    <row r="5" spans="1:7" x14ac:dyDescent="0.25">
      <c r="A5" s="122" t="s">
        <v>26</v>
      </c>
      <c r="B5" s="122"/>
      <c r="C5" s="122"/>
      <c r="D5" s="122"/>
      <c r="E5" s="122"/>
      <c r="F5" s="122"/>
      <c r="G5" s="122"/>
    </row>
    <row r="6" spans="1:7" ht="13.5" customHeight="1" x14ac:dyDescent="0.25">
      <c r="A6" s="126" t="s">
        <v>27</v>
      </c>
      <c r="B6" s="126"/>
      <c r="C6" s="126"/>
      <c r="D6" s="126"/>
      <c r="E6" s="126"/>
      <c r="F6" s="126"/>
      <c r="G6" s="126"/>
    </row>
    <row r="7" spans="1:7" ht="15" customHeight="1" x14ac:dyDescent="0.25">
      <c r="A7" s="127" t="s">
        <v>85</v>
      </c>
      <c r="B7" s="127"/>
      <c r="C7" s="127"/>
      <c r="D7" s="127"/>
      <c r="E7" s="127"/>
      <c r="F7" s="127"/>
      <c r="G7" s="127"/>
    </row>
    <row r="8" spans="1:7" ht="15.75" x14ac:dyDescent="0.25">
      <c r="A8" s="126" t="s">
        <v>77</v>
      </c>
      <c r="B8" s="126"/>
      <c r="C8" s="126"/>
      <c r="D8" s="126"/>
      <c r="E8" s="126"/>
      <c r="F8" s="126"/>
      <c r="G8" s="126"/>
    </row>
    <row r="9" spans="1:7" ht="9.75" customHeight="1" x14ac:dyDescent="0.25"/>
    <row r="10" spans="1:7" x14ac:dyDescent="0.25">
      <c r="A10" s="129" t="s">
        <v>29</v>
      </c>
      <c r="B10" s="129"/>
      <c r="C10" s="129"/>
      <c r="D10" s="129"/>
      <c r="E10" s="129"/>
    </row>
    <row r="11" spans="1:7" x14ac:dyDescent="0.25">
      <c r="A11" s="129" t="s">
        <v>30</v>
      </c>
      <c r="B11" s="129"/>
      <c r="C11" s="129"/>
      <c r="D11" s="129"/>
      <c r="E11" s="129"/>
      <c r="G11" s="30">
        <v>-691644.37</v>
      </c>
    </row>
    <row r="12" spans="1:7" ht="11.25" customHeight="1" x14ac:dyDescent="0.25"/>
    <row r="13" spans="1:7" x14ac:dyDescent="0.25">
      <c r="A13" s="128" t="s">
        <v>28</v>
      </c>
      <c r="B13" s="128"/>
      <c r="C13" s="128"/>
      <c r="D13" s="128"/>
      <c r="E13" s="128"/>
    </row>
    <row r="15" spans="1:7" ht="36" x14ac:dyDescent="0.25">
      <c r="A15" s="87" t="s">
        <v>0</v>
      </c>
      <c r="B15" s="87"/>
      <c r="C15" s="15" t="s">
        <v>86</v>
      </c>
      <c r="D15" s="2" t="s">
        <v>88</v>
      </c>
      <c r="E15" s="5" t="s">
        <v>15</v>
      </c>
      <c r="F15" s="2" t="s">
        <v>89</v>
      </c>
      <c r="G15" s="18" t="s">
        <v>87</v>
      </c>
    </row>
    <row r="16" spans="1:7" x14ac:dyDescent="0.25">
      <c r="A16" s="87"/>
      <c r="B16" s="8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0">
        <v>1</v>
      </c>
      <c r="B17" s="80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116" t="s">
        <v>69</v>
      </c>
      <c r="B18" s="116"/>
      <c r="C18" s="17">
        <f>C19+C20+C21+C22+C23</f>
        <v>107718.31</v>
      </c>
      <c r="D18" s="13">
        <f>D19+D20+D21+D22+D23</f>
        <v>1027959.54</v>
      </c>
      <c r="E18" s="13">
        <f>E19+E20+E21+E22+E23</f>
        <v>1135677.8499999999</v>
      </c>
      <c r="F18" s="13">
        <f>F19+F20+F21+F22+F23</f>
        <v>959291.32</v>
      </c>
      <c r="G18" s="17">
        <f>G19+G20+G21+G22+G23</f>
        <v>176386.53000000009</v>
      </c>
      <c r="H18" s="24"/>
    </row>
    <row r="19" spans="1:10" x14ac:dyDescent="0.25">
      <c r="A19" s="115" t="s">
        <v>1</v>
      </c>
      <c r="B19" s="115"/>
      <c r="C19" s="17">
        <v>99284.91</v>
      </c>
      <c r="D19" s="13">
        <v>949849.8</v>
      </c>
      <c r="E19" s="13">
        <f>C19+D19</f>
        <v>1049134.71</v>
      </c>
      <c r="F19" s="13">
        <f>887178.24-1000.3-24.92</f>
        <v>886153.0199999999</v>
      </c>
      <c r="G19" s="17">
        <f>E19-F19</f>
        <v>162981.69000000006</v>
      </c>
      <c r="H19" s="24"/>
    </row>
    <row r="20" spans="1:10" x14ac:dyDescent="0.25">
      <c r="A20" s="115" t="s">
        <v>2</v>
      </c>
      <c r="B20" s="115"/>
      <c r="C20" s="17">
        <v>591.36</v>
      </c>
      <c r="D20" s="13">
        <v>4916.6400000000003</v>
      </c>
      <c r="E20" s="13">
        <f t="shared" ref="E20:E27" si="0">C20+D20</f>
        <v>5508</v>
      </c>
      <c r="F20" s="13">
        <f>4624.52+0.38</f>
        <v>4624.9000000000005</v>
      </c>
      <c r="G20" s="17">
        <f t="shared" ref="G20:G23" si="1">E20-F20</f>
        <v>883.09999999999945</v>
      </c>
      <c r="H20" s="27"/>
      <c r="I20" s="27"/>
      <c r="J20" s="27"/>
    </row>
    <row r="21" spans="1:10" x14ac:dyDescent="0.25">
      <c r="A21" s="115" t="s">
        <v>3</v>
      </c>
      <c r="B21" s="115"/>
      <c r="C21" s="17">
        <v>2230.37</v>
      </c>
      <c r="D21" s="13">
        <v>23487.599999999999</v>
      </c>
      <c r="E21" s="13">
        <f t="shared" si="0"/>
        <v>25717.969999999998</v>
      </c>
      <c r="F21" s="13">
        <f>22002.91</f>
        <v>22002.91</v>
      </c>
      <c r="G21" s="17">
        <f t="shared" si="1"/>
        <v>3715.0599999999977</v>
      </c>
    </row>
    <row r="22" spans="1:10" x14ac:dyDescent="0.25">
      <c r="A22" s="115" t="s">
        <v>4</v>
      </c>
      <c r="B22" s="115"/>
      <c r="C22" s="17">
        <v>814.98</v>
      </c>
      <c r="D22" s="13">
        <v>7101.48</v>
      </c>
      <c r="E22" s="13">
        <f t="shared" si="0"/>
        <v>7916.4599999999991</v>
      </c>
      <c r="F22" s="13">
        <f>6676.72+0.42</f>
        <v>6677.14</v>
      </c>
      <c r="G22" s="17">
        <f t="shared" si="1"/>
        <v>1239.3199999999988</v>
      </c>
    </row>
    <row r="23" spans="1:10" x14ac:dyDescent="0.25">
      <c r="A23" s="115" t="s">
        <v>5</v>
      </c>
      <c r="B23" s="115"/>
      <c r="C23" s="17">
        <v>4796.6899999999996</v>
      </c>
      <c r="D23" s="13">
        <v>42604.02</v>
      </c>
      <c r="E23" s="13">
        <f t="shared" si="0"/>
        <v>47400.71</v>
      </c>
      <c r="F23" s="13">
        <f>39830.31+3.04</f>
        <v>39833.35</v>
      </c>
      <c r="G23" s="17">
        <f t="shared" si="1"/>
        <v>7567.3600000000006</v>
      </c>
    </row>
    <row r="24" spans="1:10" x14ac:dyDescent="0.25">
      <c r="A24" s="117" t="s">
        <v>6</v>
      </c>
      <c r="B24" s="117"/>
      <c r="C24" s="17">
        <v>21607.19</v>
      </c>
      <c r="D24" s="13">
        <v>0</v>
      </c>
      <c r="E24" s="13">
        <f t="shared" si="0"/>
        <v>21607.19</v>
      </c>
      <c r="F24" s="13">
        <v>3207.65</v>
      </c>
      <c r="G24" s="17">
        <f>E24-F24</f>
        <v>18399.539999999997</v>
      </c>
    </row>
    <row r="25" spans="1:10" x14ac:dyDescent="0.25">
      <c r="A25" s="117" t="s">
        <v>7</v>
      </c>
      <c r="B25" s="117"/>
      <c r="C25" s="17">
        <v>11205.17</v>
      </c>
      <c r="D25" s="13">
        <v>0</v>
      </c>
      <c r="E25" s="13">
        <f t="shared" si="0"/>
        <v>11205.17</v>
      </c>
      <c r="F25" s="13">
        <v>1644.05</v>
      </c>
      <c r="G25" s="17">
        <f t="shared" ref="G25:G27" si="2">E25-F25</f>
        <v>9561.1200000000008</v>
      </c>
    </row>
    <row r="26" spans="1:10" x14ac:dyDescent="0.25">
      <c r="A26" s="117" t="s">
        <v>8</v>
      </c>
      <c r="B26" s="117"/>
      <c r="C26" s="17">
        <v>0</v>
      </c>
      <c r="D26" s="13">
        <v>7674.12</v>
      </c>
      <c r="E26" s="13">
        <f t="shared" si="0"/>
        <v>7674.12</v>
      </c>
      <c r="F26" s="13">
        <f>E26</f>
        <v>7674.12</v>
      </c>
      <c r="G26" s="17">
        <f t="shared" si="2"/>
        <v>0</v>
      </c>
    </row>
    <row r="27" spans="1:10" x14ac:dyDescent="0.25">
      <c r="A27" s="117" t="s">
        <v>76</v>
      </c>
      <c r="B27" s="117"/>
      <c r="C27" s="17">
        <v>0</v>
      </c>
      <c r="D27" s="13">
        <v>3701.82</v>
      </c>
      <c r="E27" s="13">
        <f t="shared" si="0"/>
        <v>3701.82</v>
      </c>
      <c r="F27" s="13">
        <f>E27</f>
        <v>3701.82</v>
      </c>
      <c r="G27" s="17">
        <f t="shared" si="2"/>
        <v>0</v>
      </c>
    </row>
    <row r="28" spans="1:10" x14ac:dyDescent="0.25">
      <c r="A28" s="124" t="s">
        <v>9</v>
      </c>
      <c r="B28" s="124"/>
      <c r="C28" s="17">
        <f>C18++C24+C25+C26+C27</f>
        <v>140530.67000000001</v>
      </c>
      <c r="D28" s="13">
        <f>D18+D24+D25+D26+D27</f>
        <v>1039335.48</v>
      </c>
      <c r="E28" s="13">
        <f>E18+E24+E25+E26+E27</f>
        <v>1179866.1499999999</v>
      </c>
      <c r="F28" s="13">
        <f>F18+F24+F25+F26+F27</f>
        <v>975518.96</v>
      </c>
      <c r="G28" s="17">
        <f>G18+G24+G25+G26+G27</f>
        <v>204347.19000000009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125" t="s">
        <v>11</v>
      </c>
      <c r="C32" s="125"/>
      <c r="D32" s="125"/>
      <c r="E32" s="125"/>
      <c r="F32" s="3" t="s">
        <v>12</v>
      </c>
      <c r="G32" s="4" t="s">
        <v>16</v>
      </c>
    </row>
    <row r="33" spans="1:13" x14ac:dyDescent="0.25">
      <c r="A33" s="6" t="s">
        <v>17</v>
      </c>
      <c r="B33" s="94" t="s">
        <v>32</v>
      </c>
      <c r="C33" s="94"/>
      <c r="D33" s="94"/>
      <c r="E33" s="94"/>
      <c r="F33" s="14" t="s">
        <v>64</v>
      </c>
      <c r="G33" s="21">
        <v>56805</v>
      </c>
      <c r="K33" s="24"/>
    </row>
    <row r="34" spans="1:13" ht="34.5" x14ac:dyDescent="0.25">
      <c r="A34" s="6" t="s">
        <v>18</v>
      </c>
      <c r="B34" s="94" t="s">
        <v>33</v>
      </c>
      <c r="C34" s="94"/>
      <c r="D34" s="94"/>
      <c r="E34" s="94"/>
      <c r="F34" s="2" t="s">
        <v>73</v>
      </c>
      <c r="G34" s="21">
        <v>38234.28</v>
      </c>
      <c r="K34" s="24"/>
    </row>
    <row r="35" spans="1:13" x14ac:dyDescent="0.25">
      <c r="A35" s="6" t="s">
        <v>80</v>
      </c>
      <c r="B35" s="119" t="s">
        <v>81</v>
      </c>
      <c r="C35" s="120"/>
      <c r="D35" s="120"/>
      <c r="E35" s="121"/>
      <c r="F35" s="35"/>
      <c r="G35" s="21">
        <v>3310.8</v>
      </c>
      <c r="K35" s="24"/>
    </row>
    <row r="36" spans="1:13" ht="32.25" customHeight="1" x14ac:dyDescent="0.25">
      <c r="A36" s="7" t="s">
        <v>19</v>
      </c>
      <c r="B36" s="103" t="s">
        <v>34</v>
      </c>
      <c r="C36" s="103"/>
      <c r="D36" s="103"/>
      <c r="E36" s="103"/>
      <c r="F36" s="95" t="s">
        <v>74</v>
      </c>
      <c r="G36" s="21">
        <v>214804</v>
      </c>
      <c r="K36" s="24"/>
    </row>
    <row r="37" spans="1:13" x14ac:dyDescent="0.25">
      <c r="A37" s="34" t="s">
        <v>20</v>
      </c>
      <c r="B37" s="110" t="s">
        <v>79</v>
      </c>
      <c r="C37" s="110"/>
      <c r="D37" s="110"/>
      <c r="E37" s="110"/>
      <c r="F37" s="96"/>
      <c r="G37" s="21">
        <v>25125.599999999999</v>
      </c>
      <c r="K37" s="24"/>
    </row>
    <row r="38" spans="1:13" x14ac:dyDescent="0.25">
      <c r="A38" s="26" t="s">
        <v>21</v>
      </c>
      <c r="B38" s="111" t="s">
        <v>75</v>
      </c>
      <c r="C38" s="111"/>
      <c r="D38" s="111"/>
      <c r="E38" s="111"/>
      <c r="F38" s="96"/>
      <c r="G38" s="21">
        <v>0</v>
      </c>
      <c r="K38" s="24"/>
    </row>
    <row r="39" spans="1:13" x14ac:dyDescent="0.25">
      <c r="A39" s="6" t="s">
        <v>22</v>
      </c>
      <c r="B39" s="94" t="s">
        <v>35</v>
      </c>
      <c r="C39" s="94"/>
      <c r="D39" s="94"/>
      <c r="E39" s="94"/>
      <c r="F39" s="97"/>
      <c r="G39" s="21">
        <v>63906.36</v>
      </c>
      <c r="K39" s="24"/>
    </row>
    <row r="40" spans="1:13" x14ac:dyDescent="0.25">
      <c r="A40" s="6" t="s">
        <v>31</v>
      </c>
      <c r="B40" s="94" t="s">
        <v>92</v>
      </c>
      <c r="C40" s="94"/>
      <c r="D40" s="94"/>
      <c r="E40" s="94"/>
      <c r="F40" s="29"/>
      <c r="G40" s="21">
        <v>7646.64</v>
      </c>
      <c r="K40" s="24"/>
    </row>
    <row r="41" spans="1:13" ht="18.75" customHeight="1" x14ac:dyDescent="0.25">
      <c r="A41" s="6" t="s">
        <v>36</v>
      </c>
      <c r="B41" s="114" t="s">
        <v>70</v>
      </c>
      <c r="C41" s="114"/>
      <c r="D41" s="114"/>
      <c r="E41" s="114"/>
      <c r="F41" s="20" t="s">
        <v>62</v>
      </c>
      <c r="G41" s="21">
        <v>10924.08</v>
      </c>
      <c r="K41" s="24"/>
    </row>
    <row r="42" spans="1:13" ht="15.75" customHeight="1" x14ac:dyDescent="0.25">
      <c r="A42" s="26" t="s">
        <v>40</v>
      </c>
      <c r="B42" s="107" t="s">
        <v>71</v>
      </c>
      <c r="C42" s="108"/>
      <c r="D42" s="108"/>
      <c r="E42" s="109"/>
      <c r="F42" s="20"/>
      <c r="G42" s="21">
        <v>0</v>
      </c>
      <c r="K42" s="24"/>
    </row>
    <row r="43" spans="1:13" ht="15.75" customHeight="1" x14ac:dyDescent="0.25">
      <c r="A43" s="26" t="s">
        <v>41</v>
      </c>
      <c r="B43" s="107" t="s">
        <v>67</v>
      </c>
      <c r="C43" s="108"/>
      <c r="D43" s="108"/>
      <c r="E43" s="109"/>
      <c r="F43" s="20"/>
      <c r="G43" s="21">
        <v>0</v>
      </c>
      <c r="K43" s="24"/>
    </row>
    <row r="44" spans="1:13" x14ac:dyDescent="0.25">
      <c r="A44" s="6" t="s">
        <v>42</v>
      </c>
      <c r="B44" s="94" t="s">
        <v>37</v>
      </c>
      <c r="C44" s="94"/>
      <c r="D44" s="94"/>
      <c r="E44" s="94"/>
      <c r="F44" s="14" t="s">
        <v>78</v>
      </c>
      <c r="G44" s="21">
        <v>86246.71</v>
      </c>
      <c r="K44" s="24"/>
    </row>
    <row r="45" spans="1:13" x14ac:dyDescent="0.25">
      <c r="A45" s="6" t="s">
        <v>43</v>
      </c>
      <c r="B45" s="94" t="s">
        <v>38</v>
      </c>
      <c r="C45" s="94"/>
      <c r="D45" s="94"/>
      <c r="E45" s="94"/>
      <c r="F45" s="14" t="s">
        <v>78</v>
      </c>
      <c r="G45" s="21">
        <v>191171.4</v>
      </c>
      <c r="I45" s="23"/>
      <c r="K45" s="67"/>
    </row>
    <row r="46" spans="1:13" x14ac:dyDescent="0.25">
      <c r="A46" s="26" t="s">
        <v>44</v>
      </c>
      <c r="B46" s="107" t="s">
        <v>72</v>
      </c>
      <c r="C46" s="108"/>
      <c r="D46" s="108"/>
      <c r="E46" s="109"/>
      <c r="F46" s="14"/>
      <c r="G46" s="21">
        <v>0</v>
      </c>
      <c r="K46" s="24"/>
      <c r="L46" s="28"/>
      <c r="M46" s="27"/>
    </row>
    <row r="47" spans="1:13" x14ac:dyDescent="0.25">
      <c r="A47" s="6" t="s">
        <v>46</v>
      </c>
      <c r="B47" s="94" t="s">
        <v>39</v>
      </c>
      <c r="C47" s="94"/>
      <c r="D47" s="94"/>
      <c r="E47" s="94"/>
      <c r="F47" s="19" t="s">
        <v>63</v>
      </c>
      <c r="G47" s="21">
        <v>922.57</v>
      </c>
      <c r="K47" s="24"/>
    </row>
    <row r="48" spans="1:13" x14ac:dyDescent="0.25">
      <c r="A48" s="104" t="s">
        <v>45</v>
      </c>
      <c r="B48" s="105"/>
      <c r="C48" s="105"/>
      <c r="D48" s="105"/>
      <c r="E48" s="106"/>
      <c r="F48" s="6"/>
      <c r="G48" s="21"/>
      <c r="K48" s="24"/>
    </row>
    <row r="49" spans="1:7" x14ac:dyDescent="0.25">
      <c r="A49" s="6" t="s">
        <v>47</v>
      </c>
      <c r="B49" s="94" t="s">
        <v>2</v>
      </c>
      <c r="C49" s="94"/>
      <c r="D49" s="94"/>
      <c r="E49" s="94"/>
      <c r="F49" s="42" t="s">
        <v>93</v>
      </c>
      <c r="G49" s="21">
        <f>D20</f>
        <v>4916.6400000000003</v>
      </c>
    </row>
    <row r="50" spans="1:7" x14ac:dyDescent="0.25">
      <c r="A50" s="6" t="s">
        <v>48</v>
      </c>
      <c r="B50" s="94" t="s">
        <v>3</v>
      </c>
      <c r="C50" s="94"/>
      <c r="D50" s="94"/>
      <c r="E50" s="94"/>
      <c r="F50" s="14" t="s">
        <v>65</v>
      </c>
      <c r="G50" s="21">
        <f>D21</f>
        <v>23487.599999999999</v>
      </c>
    </row>
    <row r="51" spans="1:7" x14ac:dyDescent="0.25">
      <c r="A51" s="6" t="s">
        <v>50</v>
      </c>
      <c r="B51" s="94" t="s">
        <v>49</v>
      </c>
      <c r="C51" s="94"/>
      <c r="D51" s="94"/>
      <c r="E51" s="94"/>
      <c r="F51" s="14" t="s">
        <v>66</v>
      </c>
      <c r="G51" s="21">
        <f>D23</f>
        <v>42604.02</v>
      </c>
    </row>
    <row r="52" spans="1:7" x14ac:dyDescent="0.25">
      <c r="A52" s="6" t="s">
        <v>51</v>
      </c>
      <c r="B52" s="94" t="s">
        <v>4</v>
      </c>
      <c r="C52" s="94"/>
      <c r="D52" s="94"/>
      <c r="E52" s="94"/>
      <c r="F52" s="42" t="s">
        <v>93</v>
      </c>
      <c r="G52" s="21">
        <f>D22</f>
        <v>7101.48</v>
      </c>
    </row>
    <row r="53" spans="1:7" x14ac:dyDescent="0.25">
      <c r="A53" s="6" t="s">
        <v>52</v>
      </c>
      <c r="B53" s="102" t="s">
        <v>15</v>
      </c>
      <c r="C53" s="102"/>
      <c r="D53" s="102"/>
      <c r="E53" s="102"/>
      <c r="F53" s="6"/>
      <c r="G53" s="13">
        <f>SUM(G33:G52)</f>
        <v>777207.17999999993</v>
      </c>
    </row>
    <row r="54" spans="1:7" x14ac:dyDescent="0.25">
      <c r="A54" s="6" t="s">
        <v>68</v>
      </c>
      <c r="B54" s="104" t="s">
        <v>90</v>
      </c>
      <c r="C54" s="105"/>
      <c r="D54" s="105"/>
      <c r="E54" s="105"/>
      <c r="F54" s="106"/>
      <c r="G54" s="33">
        <f>G11+F18+F26+F27-G53</f>
        <v>-498184.29</v>
      </c>
    </row>
    <row r="56" spans="1:7" x14ac:dyDescent="0.25">
      <c r="A56" s="112" t="s">
        <v>53</v>
      </c>
      <c r="B56" s="112"/>
      <c r="C56" s="11"/>
      <c r="D56" s="11"/>
      <c r="E56" s="11"/>
    </row>
    <row r="57" spans="1:7" x14ac:dyDescent="0.25">
      <c r="A57" s="113" t="s">
        <v>91</v>
      </c>
      <c r="B57" s="113"/>
      <c r="C57" s="113"/>
      <c r="D57" s="113"/>
      <c r="E57" s="113"/>
      <c r="G57" s="25">
        <f>G24+G25</f>
        <v>27960.659999999996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112" t="s">
        <v>54</v>
      </c>
      <c r="B59" s="112"/>
      <c r="C59" s="11"/>
      <c r="D59" s="11"/>
      <c r="E59" s="11"/>
    </row>
    <row r="61" spans="1:7" x14ac:dyDescent="0.25">
      <c r="A61" s="14" t="s">
        <v>10</v>
      </c>
      <c r="B61" s="76" t="s">
        <v>57</v>
      </c>
      <c r="C61" s="98"/>
      <c r="D61" s="98"/>
      <c r="E61" s="77"/>
      <c r="F61" s="12" t="s">
        <v>55</v>
      </c>
      <c r="G61" s="6" t="s">
        <v>56</v>
      </c>
    </row>
    <row r="62" spans="1:7" x14ac:dyDescent="0.25">
      <c r="A62" s="14" t="s">
        <v>17</v>
      </c>
      <c r="B62" s="99" t="s">
        <v>58</v>
      </c>
      <c r="C62" s="100"/>
      <c r="D62" s="100"/>
      <c r="E62" s="101"/>
      <c r="F62" s="1"/>
      <c r="G62" s="1"/>
    </row>
    <row r="63" spans="1:7" x14ac:dyDescent="0.25">
      <c r="A63" s="14" t="s">
        <v>18</v>
      </c>
      <c r="B63" s="99" t="s">
        <v>59</v>
      </c>
      <c r="C63" s="100"/>
      <c r="D63" s="100"/>
      <c r="E63" s="101"/>
      <c r="F63" s="1"/>
      <c r="G63" s="1"/>
    </row>
    <row r="64" spans="1:7" x14ac:dyDescent="0.25">
      <c r="A64" s="14" t="s">
        <v>19</v>
      </c>
      <c r="B64" s="99" t="s">
        <v>60</v>
      </c>
      <c r="C64" s="100"/>
      <c r="D64" s="100"/>
      <c r="E64" s="101"/>
      <c r="F64" s="32">
        <v>1</v>
      </c>
      <c r="G64" s="31">
        <v>11304.53</v>
      </c>
    </row>
    <row r="67" spans="1:7" x14ac:dyDescent="0.25">
      <c r="A67" s="122" t="s">
        <v>82</v>
      </c>
      <c r="B67" s="122"/>
      <c r="C67" s="122"/>
      <c r="D67" s="122"/>
      <c r="E67" s="122"/>
      <c r="F67" s="122"/>
      <c r="G67" s="122"/>
    </row>
    <row r="68" spans="1:7" x14ac:dyDescent="0.25">
      <c r="A68" s="41"/>
      <c r="B68" s="41"/>
      <c r="C68" s="41"/>
      <c r="D68" s="41"/>
      <c r="E68" s="41"/>
      <c r="F68" s="41"/>
      <c r="G68" s="41"/>
    </row>
    <row r="69" spans="1:7" ht="33.75" x14ac:dyDescent="0.25">
      <c r="A69" s="87" t="s">
        <v>0</v>
      </c>
      <c r="B69" s="87"/>
      <c r="C69" s="88" t="s">
        <v>94</v>
      </c>
      <c r="D69" s="89"/>
      <c r="E69" s="36" t="s">
        <v>87</v>
      </c>
      <c r="F69" s="90" t="s">
        <v>95</v>
      </c>
      <c r="G69" s="91"/>
    </row>
    <row r="70" spans="1:7" x14ac:dyDescent="0.25">
      <c r="A70" s="87"/>
      <c r="B70" s="87"/>
      <c r="C70" s="92" t="s">
        <v>14</v>
      </c>
      <c r="D70" s="93"/>
      <c r="E70" s="16" t="s">
        <v>14</v>
      </c>
      <c r="F70" s="83" t="s">
        <v>14</v>
      </c>
      <c r="G70" s="84"/>
    </row>
    <row r="71" spans="1:7" x14ac:dyDescent="0.25">
      <c r="A71" s="80">
        <v>1</v>
      </c>
      <c r="B71" s="80"/>
      <c r="C71" s="81">
        <v>2</v>
      </c>
      <c r="D71" s="82"/>
      <c r="E71" s="16">
        <v>3</v>
      </c>
      <c r="F71" s="83">
        <v>4</v>
      </c>
      <c r="G71" s="84"/>
    </row>
    <row r="72" spans="1:7" ht="21" x14ac:dyDescent="0.25">
      <c r="A72" s="37" t="s">
        <v>10</v>
      </c>
      <c r="B72" s="37" t="s">
        <v>83</v>
      </c>
      <c r="C72" s="85"/>
      <c r="D72" s="86"/>
      <c r="E72" s="38">
        <v>587550</v>
      </c>
      <c r="F72" s="72"/>
      <c r="G72" s="73"/>
    </row>
    <row r="73" spans="1:7" ht="45" x14ac:dyDescent="0.25">
      <c r="A73" s="43" t="s">
        <v>17</v>
      </c>
      <c r="B73" s="44" t="s">
        <v>84</v>
      </c>
      <c r="C73" s="72">
        <v>453443</v>
      </c>
      <c r="D73" s="73"/>
      <c r="E73" s="39"/>
      <c r="F73" s="72"/>
      <c r="G73" s="73"/>
    </row>
    <row r="74" spans="1:7" ht="30" x14ac:dyDescent="0.25">
      <c r="A74" s="40" t="s">
        <v>18</v>
      </c>
      <c r="B74" s="46" t="s">
        <v>96</v>
      </c>
      <c r="C74" s="74">
        <v>252860</v>
      </c>
      <c r="D74" s="75"/>
      <c r="E74" s="45"/>
      <c r="F74" s="78"/>
      <c r="G74" s="79"/>
    </row>
    <row r="75" spans="1:7" ht="30" x14ac:dyDescent="0.25">
      <c r="A75" s="40" t="s">
        <v>19</v>
      </c>
      <c r="B75" s="47" t="s">
        <v>97</v>
      </c>
      <c r="C75" s="74">
        <v>136632.20000000001</v>
      </c>
      <c r="D75" s="75"/>
      <c r="E75" s="45"/>
      <c r="F75" s="78"/>
      <c r="G75" s="79"/>
    </row>
    <row r="76" spans="1:7" ht="30" x14ac:dyDescent="0.25">
      <c r="A76" s="40" t="s">
        <v>22</v>
      </c>
      <c r="B76" s="47" t="s">
        <v>98</v>
      </c>
      <c r="C76" s="76">
        <v>53028.02</v>
      </c>
      <c r="D76" s="77"/>
      <c r="E76" s="45"/>
      <c r="F76" s="74">
        <v>474008</v>
      </c>
      <c r="G76" s="75"/>
    </row>
    <row r="79" spans="1:7" ht="15.75" x14ac:dyDescent="0.25">
      <c r="A79" s="68"/>
      <c r="B79" s="71"/>
      <c r="C79" s="71"/>
      <c r="D79" s="69"/>
      <c r="E79" s="69"/>
      <c r="F79" s="71"/>
      <c r="G79" s="71"/>
    </row>
    <row r="80" spans="1:7" x14ac:dyDescent="0.25">
      <c r="A80" s="68"/>
      <c r="B80" s="68"/>
      <c r="C80" s="68"/>
      <c r="D80" s="68"/>
      <c r="E80" s="68"/>
      <c r="F80" s="68"/>
      <c r="G80" s="68"/>
    </row>
    <row r="81" spans="1:7" x14ac:dyDescent="0.25">
      <c r="A81" s="68"/>
      <c r="B81" s="118"/>
      <c r="C81" s="118"/>
      <c r="D81" s="118"/>
      <c r="E81" s="68"/>
      <c r="F81" s="68"/>
      <c r="G81" s="68"/>
    </row>
    <row r="82" spans="1:7" x14ac:dyDescent="0.25">
      <c r="A82" s="68"/>
      <c r="B82" s="68"/>
      <c r="C82" s="68"/>
      <c r="D82" s="68"/>
      <c r="E82" s="68"/>
      <c r="F82" s="70"/>
      <c r="G82" s="70"/>
    </row>
    <row r="83" spans="1:7" x14ac:dyDescent="0.25">
      <c r="A83" s="68"/>
      <c r="B83" s="68"/>
      <c r="C83" s="68"/>
      <c r="D83" s="68"/>
      <c r="E83" s="68"/>
      <c r="F83" s="68"/>
      <c r="G83" s="68"/>
    </row>
  </sheetData>
  <mergeCells count="75">
    <mergeCell ref="B81:D81"/>
    <mergeCell ref="B35:E35"/>
    <mergeCell ref="A67:G6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3:E43"/>
    <mergeCell ref="B39:E39"/>
    <mergeCell ref="B41:E41"/>
    <mergeCell ref="B44:E44"/>
    <mergeCell ref="B40:E40"/>
    <mergeCell ref="B63:E63"/>
    <mergeCell ref="B64:E64"/>
    <mergeCell ref="B54:F54"/>
    <mergeCell ref="A56:B56"/>
    <mergeCell ref="A57:E57"/>
    <mergeCell ref="A59:B59"/>
    <mergeCell ref="B52:E52"/>
    <mergeCell ref="B47:E47"/>
    <mergeCell ref="F36:F39"/>
    <mergeCell ref="B61:E61"/>
    <mergeCell ref="B62:E62"/>
    <mergeCell ref="B53:E53"/>
    <mergeCell ref="B36:E36"/>
    <mergeCell ref="A48:E48"/>
    <mergeCell ref="B46:E46"/>
    <mergeCell ref="B50:E50"/>
    <mergeCell ref="B51:E51"/>
    <mergeCell ref="B49:E49"/>
    <mergeCell ref="B37:E37"/>
    <mergeCell ref="B38:E38"/>
    <mergeCell ref="B45:E45"/>
    <mergeCell ref="B42:E42"/>
    <mergeCell ref="A69:B70"/>
    <mergeCell ref="C69:D69"/>
    <mergeCell ref="F69:G69"/>
    <mergeCell ref="C70:D70"/>
    <mergeCell ref="F70:G70"/>
    <mergeCell ref="A71:B71"/>
    <mergeCell ref="C71:D71"/>
    <mergeCell ref="F71:G71"/>
    <mergeCell ref="C72:D72"/>
    <mergeCell ref="F72:G72"/>
    <mergeCell ref="B79:C79"/>
    <mergeCell ref="F79:G79"/>
    <mergeCell ref="C73:D73"/>
    <mergeCell ref="F73:G73"/>
    <mergeCell ref="C74:D74"/>
    <mergeCell ref="C75:D75"/>
    <mergeCell ref="C76:D76"/>
    <mergeCell ref="F74:G74"/>
    <mergeCell ref="F75:G75"/>
    <mergeCell ref="F76:G76"/>
  </mergeCells>
  <pageMargins left="3.937007874015748E-2" right="3.937007874015748E-2" top="0.55118110236220474" bottom="0.35433070866141736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9" workbookViewId="0">
      <selection activeCell="C5" sqref="C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8" t="s">
        <v>99</v>
      </c>
    </row>
    <row r="2" spans="1:4" ht="82.5" customHeight="1" x14ac:dyDescent="0.25">
      <c r="A2" s="130" t="s">
        <v>100</v>
      </c>
      <c r="B2" s="131"/>
      <c r="C2" s="131"/>
      <c r="D2" s="131"/>
    </row>
    <row r="3" spans="1:4" ht="26.45" customHeight="1" x14ac:dyDescent="0.25">
      <c r="A3" s="49" t="s">
        <v>10</v>
      </c>
      <c r="B3" s="49" t="s">
        <v>101</v>
      </c>
      <c r="C3" s="49" t="s">
        <v>102</v>
      </c>
      <c r="D3" s="50" t="s">
        <v>103</v>
      </c>
    </row>
    <row r="4" spans="1:4" ht="15.75" x14ac:dyDescent="0.25">
      <c r="A4" s="49">
        <v>1</v>
      </c>
      <c r="B4" s="51" t="s">
        <v>104</v>
      </c>
      <c r="C4" s="50"/>
      <c r="D4" s="52"/>
    </row>
    <row r="5" spans="1:4" ht="15.75" x14ac:dyDescent="0.25">
      <c r="A5" s="49"/>
      <c r="B5" s="53" t="s">
        <v>105</v>
      </c>
      <c r="C5" s="49"/>
      <c r="D5" s="52">
        <v>5897</v>
      </c>
    </row>
    <row r="6" spans="1:4" ht="15.75" x14ac:dyDescent="0.25">
      <c r="A6" s="49"/>
      <c r="B6" s="54" t="s">
        <v>106</v>
      </c>
      <c r="C6" s="49" t="s">
        <v>107</v>
      </c>
      <c r="D6" s="52"/>
    </row>
    <row r="7" spans="1:4" ht="15.75" x14ac:dyDescent="0.25">
      <c r="A7" s="49"/>
      <c r="B7" s="54" t="s">
        <v>108</v>
      </c>
      <c r="C7" s="49" t="s">
        <v>109</v>
      </c>
      <c r="D7" s="52"/>
    </row>
    <row r="8" spans="1:4" ht="15.75" x14ac:dyDescent="0.25">
      <c r="A8" s="49"/>
      <c r="B8" s="54"/>
      <c r="C8" s="49"/>
      <c r="D8" s="52"/>
    </row>
    <row r="9" spans="1:4" ht="30.75" x14ac:dyDescent="0.25">
      <c r="A9" s="49"/>
      <c r="B9" s="53" t="s">
        <v>110</v>
      </c>
      <c r="C9" s="49"/>
      <c r="D9" s="52">
        <v>45676</v>
      </c>
    </row>
    <row r="10" spans="1:4" ht="29.25" x14ac:dyDescent="0.25">
      <c r="A10" s="49"/>
      <c r="B10" s="55" t="s">
        <v>111</v>
      </c>
      <c r="C10" s="49" t="s">
        <v>112</v>
      </c>
      <c r="D10" s="52"/>
    </row>
    <row r="11" spans="1:4" ht="15.75" x14ac:dyDescent="0.25">
      <c r="A11" s="49"/>
      <c r="B11" s="55" t="s">
        <v>113</v>
      </c>
      <c r="C11" s="49" t="s">
        <v>114</v>
      </c>
      <c r="D11" s="52"/>
    </row>
    <row r="12" spans="1:4" ht="15.75" x14ac:dyDescent="0.25">
      <c r="A12" s="49"/>
      <c r="B12" s="55" t="s">
        <v>115</v>
      </c>
      <c r="C12" s="49" t="s">
        <v>116</v>
      </c>
      <c r="D12" s="52"/>
    </row>
    <row r="13" spans="1:4" ht="15.75" x14ac:dyDescent="0.25">
      <c r="A13" s="49"/>
      <c r="B13" s="54" t="s">
        <v>117</v>
      </c>
      <c r="C13" s="49" t="s">
        <v>118</v>
      </c>
      <c r="D13" s="52"/>
    </row>
    <row r="14" spans="1:4" ht="15.75" x14ac:dyDescent="0.25">
      <c r="A14" s="49"/>
      <c r="B14" s="54"/>
      <c r="C14" s="49"/>
      <c r="D14" s="52"/>
    </row>
    <row r="15" spans="1:4" ht="15.75" x14ac:dyDescent="0.25">
      <c r="A15" s="49"/>
      <c r="B15" s="56" t="s">
        <v>119</v>
      </c>
      <c r="C15" s="49"/>
      <c r="D15" s="52">
        <v>3922</v>
      </c>
    </row>
    <row r="16" spans="1:4" ht="17.25" customHeight="1" x14ac:dyDescent="0.25">
      <c r="A16" s="49"/>
      <c r="B16" s="53" t="s">
        <v>120</v>
      </c>
      <c r="C16" s="49" t="s">
        <v>121</v>
      </c>
      <c r="D16" s="52">
        <v>64674</v>
      </c>
    </row>
    <row r="17" spans="1:4" ht="15.75" x14ac:dyDescent="0.25">
      <c r="A17" s="49"/>
      <c r="B17" s="53" t="s">
        <v>122</v>
      </c>
      <c r="C17" s="49"/>
      <c r="D17" s="52">
        <v>2029</v>
      </c>
    </row>
    <row r="18" spans="1:4" ht="15.75" x14ac:dyDescent="0.25">
      <c r="A18" s="49"/>
      <c r="B18" s="53"/>
      <c r="C18" s="49"/>
      <c r="D18" s="52"/>
    </row>
    <row r="19" spans="1:4" ht="15.75" x14ac:dyDescent="0.25">
      <c r="A19" s="49"/>
      <c r="B19" s="53" t="s">
        <v>123</v>
      </c>
      <c r="C19" s="49"/>
      <c r="D19" s="52">
        <v>26676</v>
      </c>
    </row>
    <row r="20" spans="1:4" ht="29.25" x14ac:dyDescent="0.25">
      <c r="A20" s="49"/>
      <c r="B20" s="54" t="s">
        <v>124</v>
      </c>
      <c r="C20" s="49" t="s">
        <v>125</v>
      </c>
      <c r="D20" s="52"/>
    </row>
    <row r="21" spans="1:4" ht="15.75" x14ac:dyDescent="0.25">
      <c r="A21" s="49"/>
      <c r="B21" s="54" t="s">
        <v>126</v>
      </c>
      <c r="C21" s="49" t="s">
        <v>127</v>
      </c>
      <c r="D21" s="52"/>
    </row>
    <row r="22" spans="1:4" ht="15.75" x14ac:dyDescent="0.25">
      <c r="A22" s="49"/>
      <c r="B22" s="53"/>
      <c r="C22" s="49"/>
      <c r="D22" s="52"/>
    </row>
    <row r="23" spans="1:4" ht="15.75" x14ac:dyDescent="0.25">
      <c r="A23" s="49">
        <v>2</v>
      </c>
      <c r="B23" s="51" t="s">
        <v>128</v>
      </c>
      <c r="C23" s="49"/>
      <c r="D23" s="52">
        <v>8353</v>
      </c>
    </row>
    <row r="24" spans="1:4" ht="15.75" x14ac:dyDescent="0.25">
      <c r="A24" s="49"/>
      <c r="B24" s="54" t="s">
        <v>129</v>
      </c>
      <c r="C24" s="49" t="s">
        <v>130</v>
      </c>
      <c r="D24" s="52"/>
    </row>
    <row r="25" spans="1:4" ht="15.75" x14ac:dyDescent="0.25">
      <c r="A25" s="49"/>
      <c r="B25" s="54" t="s">
        <v>131</v>
      </c>
      <c r="C25" s="49" t="s">
        <v>107</v>
      </c>
      <c r="D25" s="52"/>
    </row>
    <row r="26" spans="1:4" ht="30.6" customHeight="1" x14ac:dyDescent="0.25">
      <c r="A26" s="49"/>
      <c r="B26" s="54" t="s">
        <v>132</v>
      </c>
      <c r="C26" s="49" t="s">
        <v>133</v>
      </c>
      <c r="D26" s="52"/>
    </row>
    <row r="27" spans="1:4" ht="14.25" customHeight="1" x14ac:dyDescent="0.25">
      <c r="A27" s="49"/>
      <c r="B27" s="54"/>
      <c r="C27" s="49"/>
      <c r="D27" s="52"/>
    </row>
    <row r="28" spans="1:4" ht="15.75" x14ac:dyDescent="0.25">
      <c r="A28" s="49">
        <v>3</v>
      </c>
      <c r="B28" s="51" t="s">
        <v>134</v>
      </c>
      <c r="C28" s="49"/>
      <c r="D28" s="52"/>
    </row>
    <row r="29" spans="1:4" ht="18" customHeight="1" x14ac:dyDescent="0.25">
      <c r="A29" s="49"/>
      <c r="B29" s="53" t="s">
        <v>135</v>
      </c>
      <c r="C29" s="49">
        <v>62.9</v>
      </c>
      <c r="D29" s="52">
        <v>43157</v>
      </c>
    </row>
    <row r="30" spans="1:4" ht="18" customHeight="1" x14ac:dyDescent="0.25">
      <c r="A30" s="49"/>
      <c r="B30" s="53" t="s">
        <v>136</v>
      </c>
      <c r="C30" s="49" t="s">
        <v>107</v>
      </c>
      <c r="D30" s="52">
        <v>981</v>
      </c>
    </row>
    <row r="31" spans="1:4" ht="20.25" customHeight="1" x14ac:dyDescent="0.25">
      <c r="A31" s="49"/>
      <c r="B31" s="53" t="s">
        <v>137</v>
      </c>
      <c r="C31" s="49" t="s">
        <v>107</v>
      </c>
      <c r="D31" s="52">
        <v>1873</v>
      </c>
    </row>
    <row r="32" spans="1:4" ht="29.25" customHeight="1" x14ac:dyDescent="0.25">
      <c r="A32" s="49"/>
      <c r="B32" s="53" t="s">
        <v>138</v>
      </c>
      <c r="C32" s="49"/>
      <c r="D32" s="52">
        <v>11566</v>
      </c>
    </row>
    <row r="33" spans="1:4" ht="27" customHeight="1" x14ac:dyDescent="0.25">
      <c r="A33" s="50"/>
      <c r="B33" s="57" t="s">
        <v>9</v>
      </c>
      <c r="C33" s="49"/>
      <c r="D33" s="58">
        <f>SUM(D5:D32)</f>
        <v>214804</v>
      </c>
    </row>
    <row r="34" spans="1:4" ht="15.75" x14ac:dyDescent="0.25">
      <c r="A34" s="59"/>
      <c r="B34" s="59"/>
      <c r="C34" s="59"/>
    </row>
    <row r="35" spans="1:4" ht="15.75" x14ac:dyDescent="0.25">
      <c r="A35" s="59"/>
      <c r="B35" s="59"/>
      <c r="C35" s="59"/>
    </row>
    <row r="36" spans="1:4" ht="15.75" x14ac:dyDescent="0.25">
      <c r="A36" s="59"/>
      <c r="B36" s="59"/>
      <c r="C36" s="59"/>
    </row>
    <row r="37" spans="1:4" ht="31.15" customHeight="1" x14ac:dyDescent="0.25">
      <c r="A37" s="59"/>
      <c r="B37" s="60"/>
      <c r="C37" s="61"/>
    </row>
    <row r="38" spans="1:4" ht="15.75" x14ac:dyDescent="0.25">
      <c r="A38" s="59"/>
      <c r="B38" s="59"/>
      <c r="C38" s="61"/>
      <c r="D38" s="62"/>
    </row>
    <row r="39" spans="1:4" ht="26.45" customHeight="1" x14ac:dyDescent="0.25">
      <c r="A39" s="63"/>
      <c r="B39" s="64"/>
      <c r="C39" s="65"/>
    </row>
    <row r="40" spans="1:4" x14ac:dyDescent="0.25">
      <c r="C40" s="6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2020-04-20T06:12:25Z</cp:lastPrinted>
  <dcterms:created xsi:type="dcterms:W3CDTF">2018-08-28T07:18:51Z</dcterms:created>
  <dcterms:modified xsi:type="dcterms:W3CDTF">2020-04-20T06:54:02Z</dcterms:modified>
</cp:coreProperties>
</file>