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по МКД за 2019 год\"/>
    </mc:Choice>
  </mc:AlternateContent>
  <bookViews>
    <workbookView xWindow="0" yWindow="0" windowWidth="19170" windowHeight="9720"/>
  </bookViews>
  <sheets>
    <sheet name="Лист1" sheetId="1" r:id="rId1"/>
    <sheet name="Лист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4" l="1"/>
  <c r="G48" i="1" l="1"/>
  <c r="G49" i="1"/>
  <c r="G52" i="1" s="1"/>
  <c r="G50" i="1"/>
  <c r="G51" i="1"/>
  <c r="F21" i="1" l="1"/>
  <c r="F23" i="1"/>
  <c r="F22" i="1"/>
  <c r="F20" i="1"/>
  <c r="F19" i="1"/>
  <c r="F18" i="1" l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6" i="1" l="1"/>
  <c r="G53" i="1"/>
  <c r="F2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<sst xmlns="http://schemas.openxmlformats.org/spreadsheetml/2006/main" count="171" uniqueCount="139">
  <si>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</si>
  <si>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</si>
  <si>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</si>
  <si>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</si>
  <si>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</si>
  <si>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</si>
  <si>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</si>
  <si>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</si>
  <si>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</si>
  <si>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</si>
  <si>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</si>
  <si>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</si>
  <si>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</si>
  <si>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</si>
  <si>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</si>
  <si>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</si>
  <si>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</si>
  <si>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</si>
  <si>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</si>
  <si>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</si>
  <si>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</si>
  <si>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</si>
  <si>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</si>
  <si>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</si>
  <si>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</si>
  <si>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</si>
  <si>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</si>
  <si>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</si>
  <si>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</si>
  <si>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</si>
  <si>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</si>
  <si>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</si>
  <si>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</si>
  <si>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</si>
  <si>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</si>
  <si>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</si>
  <si>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</si>
  <si>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</si>
  <si>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</si>
  <si>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</si>
  <si>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</si>
  <si>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</si>
  <si>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</si>
  <si>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</si>
  <si>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</si>
  <si>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</si>
  <si>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</si>
  <si>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</si>
  <si>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</si>
  <si>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</si>
  <si>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</si>
  <si>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</si>
  <si>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</si>
  <si>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</si>
  <si>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</si>
  <si>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</si>
  <si>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</si>
  <si>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</si>
  <si>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</si>
  <si>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</si>
  <si>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</si>
  <si>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</si>
  <si>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</si>
  <si>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</si>
  <si>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</si>
  <si>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</si>
  <si>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</si>
  <si>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</si>
  <si>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</si>
  <si>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</si>
  <si>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</si>
  <si>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</si>
  <si>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</si>
  <si>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</si>
  <si>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</si>
  <si>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</si>
  <si>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</si>
  <si>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Куйбышева,13</t>
    </r>
  </si>
  <si>
    <t>ООО "ПЖХ "Базис"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</si>
  <si>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</si>
  <si>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</si>
  <si>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</si>
  <si>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</si>
  <si>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</si>
  <si>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</si>
  <si>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</si>
  <si>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</si>
  <si>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</si>
  <si>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2.1.</t>
  </si>
  <si>
    <t>Услуги распространения счетов-квитанций на кап.ремонт</t>
  </si>
  <si>
    <t>Движение средств по спецсчету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</si>
  <si>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</si>
  <si>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</si>
  <si>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</t>
  </si>
  <si>
    <t>Капитальный ремонт кровли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</si>
  <si>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</si>
  <si>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</si>
  <si>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</si>
  <si>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</si>
  <si>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</si>
  <si>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</si>
  <si>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</si>
  <si>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 м.</t>
  </si>
  <si>
    <t>смена задвижек</t>
  </si>
  <si>
    <t>1 шт.</t>
  </si>
  <si>
    <t>Ремонт системы центрального отопления</t>
  </si>
  <si>
    <t>17,5 м.</t>
  </si>
  <si>
    <t>смена вентилей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</si>
  <si>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</si>
  <si>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</si>
  <si>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</si>
  <si>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</si>
  <si>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</si>
  <si>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</si>
  <si>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Электромонтажные работы</t>
  </si>
  <si>
    <t>в том числе смена ламп</t>
  </si>
  <si>
    <t>13 шт.</t>
  </si>
  <si>
    <t>смена выключателей автоматических</t>
  </si>
  <si>
    <t>смена электропроводки</t>
  </si>
  <si>
    <t>2 м.</t>
  </si>
  <si>
    <t>установка розеток</t>
  </si>
  <si>
    <t>смена выключателей</t>
  </si>
  <si>
    <t>Обходы и осмотры вводных, распределительных, и этажных щитов</t>
  </si>
  <si>
    <t>Общестроительные работы</t>
  </si>
  <si>
    <t>Ремонт кровли</t>
  </si>
  <si>
    <t>268 м2</t>
  </si>
  <si>
    <t>Ремонт водосточных труб</t>
  </si>
  <si>
    <t>0,8 м.</t>
  </si>
  <si>
    <t>Ремонт вытяжных труб сверх кровли</t>
  </si>
  <si>
    <t>2 шт.</t>
  </si>
  <si>
    <t>Перенавеска почтовых ящиков</t>
  </si>
  <si>
    <t>Смена замков с проушинами</t>
  </si>
  <si>
    <t>Осмотры конструктивных элементов здания</t>
  </si>
  <si>
    <t>Проверка и прочистка вентканалов</t>
  </si>
  <si>
    <t>Прочие работы</t>
  </si>
  <si>
    <t>Благоустройство</t>
  </si>
  <si>
    <t>Спиливание деревьев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</si>
  <si>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Куйбышева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</si>
  <si>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Перерасчёт за предыдущий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</si>
</sst>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</font>
    <font>
      <b/>
      <sz val="12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2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165" fontId="23" fillId="0" borderId="1" xfId="0" applyNumberFormat="1" applyFont="1" applyBorder="1"/>
    <xf numFmtId="0" fontId="0" fillId="0" borderId="0" xfId="0" applyAlignment="1">
      <alignment horizontal="center"/>
    </xf>
    <xf numFmtId="2" fontId="0" fillId="0" borderId="0" xfId="0" applyNumberForma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 applyAlignment="1">
      <alignment horizontal="center" wrapText="1"/>
    </xf>
    <xf numFmtId="2" fontId="25" fillId="0" borderId="1" xfId="0" applyNumberFormat="1" applyFont="1" applyBorder="1"/>
    <xf numFmtId="0" fontId="25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vertical="center" wrapText="1"/>
    </xf>
    <xf numFmtId="0" fontId="28" fillId="0" borderId="0" xfId="0" applyFont="1"/>
    <xf numFmtId="0" fontId="25" fillId="0" borderId="0" xfId="0" applyFont="1" applyAlignment="1">
      <alignment horizontal="justify" vertical="center" wrapText="1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2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I77" sqref="I77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9" width="10.42578125" customWidth="1"/>
    <col min="10" max="10" width="9.42578125" customWidth="1"/>
    <col min="11" max="12" width="9.5703125" bestFit="1" customWidth="1"/>
    <col min="14" max="14" width="11.5703125" bestFit="1" customWidth="1"/>
  </cols>
  <sheetData>
    <row r="2" spans="1:7" x14ac:dyDescent="0.25">
      <c r="A2" s="68" t="s">
        <v>24</v>
      </c>
      <c r="B2" s="68"/>
      <c r="C2" s="68"/>
      <c r="D2" s="68"/>
      <c r="E2" s="68"/>
      <c r="F2" s="68"/>
      <c r="G2" s="68"/>
    </row>
    <row r="3" spans="1:7" ht="15.75" thickBot="1" x14ac:dyDescent="0.3">
      <c r="A3" s="69" t="s">
        <v>25</v>
      </c>
      <c r="B3" s="69"/>
      <c r="C3" s="69"/>
      <c r="D3" s="69"/>
      <c r="E3" s="69"/>
      <c r="F3" s="69"/>
      <c r="G3" s="69"/>
    </row>
    <row r="4" spans="1:7" ht="8.25" customHeight="1" x14ac:dyDescent="0.25"/>
    <row r="5" spans="1:7" x14ac:dyDescent="0.25">
      <c r="A5" s="68" t="s">
        <v>26</v>
      </c>
      <c r="B5" s="68"/>
      <c r="C5" s="68"/>
      <c r="D5" s="68"/>
      <c r="E5" s="68"/>
      <c r="F5" s="68"/>
      <c r="G5" s="68"/>
    </row>
    <row r="6" spans="1:7" ht="13.5" customHeight="1" x14ac:dyDescent="0.25">
      <c r="A6" s="85" t="s">
        <v>27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80</v>
      </c>
      <c r="B7" s="86"/>
      <c r="C7" s="86"/>
      <c r="D7" s="86"/>
      <c r="E7" s="86"/>
      <c r="F7" s="86"/>
      <c r="G7" s="86"/>
    </row>
    <row r="8" spans="1:7" ht="15.75" x14ac:dyDescent="0.25">
      <c r="A8" s="85" t="s">
        <v>77</v>
      </c>
      <c r="B8" s="85"/>
      <c r="C8" s="85"/>
      <c r="D8" s="85"/>
      <c r="E8" s="85"/>
      <c r="F8" s="85"/>
      <c r="G8" s="85"/>
    </row>
    <row r="9" spans="1:7" ht="9.75" customHeight="1" x14ac:dyDescent="0.25"/>
    <row r="10" spans="1:7" x14ac:dyDescent="0.25">
      <c r="A10" s="88" t="s">
        <v>29</v>
      </c>
      <c r="B10" s="88"/>
      <c r="C10" s="88"/>
      <c r="D10" s="88"/>
      <c r="E10" s="88"/>
    </row>
    <row r="11" spans="1:7" x14ac:dyDescent="0.25">
      <c r="A11" s="88" t="s">
        <v>30</v>
      </c>
      <c r="B11" s="88"/>
      <c r="C11" s="88"/>
      <c r="D11" s="88"/>
      <c r="E11" s="88"/>
      <c r="G11" s="31">
        <v>422368.67</v>
      </c>
    </row>
    <row r="12" spans="1:7" ht="11.25" customHeight="1" x14ac:dyDescent="0.25"/>
    <row r="13" spans="1:7" x14ac:dyDescent="0.25">
      <c r="A13" s="87" t="s">
        <v>28</v>
      </c>
      <c r="B13" s="87"/>
      <c r="C13" s="87"/>
      <c r="D13" s="87"/>
      <c r="E13" s="87"/>
    </row>
    <row r="15" spans="1:7" ht="36" x14ac:dyDescent="0.25">
      <c r="A15" s="73" t="s">
        <v>0</v>
      </c>
      <c r="B15" s="73"/>
      <c r="C15" s="15" t="s">
        <v>81</v>
      </c>
      <c r="D15" s="2" t="s">
        <v>83</v>
      </c>
      <c r="E15" s="5" t="s">
        <v>15</v>
      </c>
      <c r="F15" s="2" t="s">
        <v>84</v>
      </c>
      <c r="G15" s="18" t="s">
        <v>82</v>
      </c>
    </row>
    <row r="16" spans="1:7" x14ac:dyDescent="0.25">
      <c r="A16" s="73"/>
      <c r="B16" s="7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4">
        <v>1</v>
      </c>
      <c r="B17" s="74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54" customHeight="1" x14ac:dyDescent="0.25">
      <c r="A18" s="75" t="s">
        <v>69</v>
      </c>
      <c r="B18" s="75"/>
      <c r="C18" s="17">
        <f>C19+C20+C21+C22+C23</f>
        <v>231794.59</v>
      </c>
      <c r="D18" s="13">
        <f>D19+D20+D21+D22+D23</f>
        <v>719826.21999999986</v>
      </c>
      <c r="E18" s="13">
        <f>E19+E20+E21+E22+E23</f>
        <v>951620.81</v>
      </c>
      <c r="F18" s="13">
        <f>F19+F20+F21+F22+F23</f>
        <v>652290.09999999986</v>
      </c>
      <c r="G18" s="17">
        <f>G19+G20+G21+G22+G23</f>
        <v>299330.7099999999</v>
      </c>
      <c r="H18" s="25"/>
    </row>
    <row r="19" spans="1:10" x14ac:dyDescent="0.25">
      <c r="A19" s="70" t="s">
        <v>1</v>
      </c>
      <c r="B19" s="70"/>
      <c r="C19" s="17">
        <v>218383.68</v>
      </c>
      <c r="D19" s="13">
        <v>652911.93999999994</v>
      </c>
      <c r="E19" s="13">
        <f>C19+D19</f>
        <v>871295.61999999988</v>
      </c>
      <c r="F19" s="13">
        <f>590382.97+1155.85+662.9</f>
        <v>592201.72</v>
      </c>
      <c r="G19" s="17">
        <f>E19-F19</f>
        <v>279093.89999999991</v>
      </c>
      <c r="H19" s="25"/>
    </row>
    <row r="20" spans="1:10" x14ac:dyDescent="0.25">
      <c r="A20" s="70" t="s">
        <v>2</v>
      </c>
      <c r="B20" s="70"/>
      <c r="C20" s="17">
        <v>715.56</v>
      </c>
      <c r="D20" s="13">
        <v>2893.5</v>
      </c>
      <c r="E20" s="13">
        <f t="shared" ref="E20:E26" si="0">C20+D20</f>
        <v>3609.06</v>
      </c>
      <c r="F20" s="13">
        <f>2781.54+23.79</f>
        <v>2805.33</v>
      </c>
      <c r="G20" s="17">
        <f t="shared" ref="G20:G23" si="1">E20-F20</f>
        <v>803.73</v>
      </c>
      <c r="H20" s="28"/>
      <c r="I20" s="28"/>
      <c r="J20" s="28"/>
    </row>
    <row r="21" spans="1:10" x14ac:dyDescent="0.25">
      <c r="A21" s="70" t="s">
        <v>3</v>
      </c>
      <c r="B21" s="70"/>
      <c r="C21" s="17">
        <v>2032.69</v>
      </c>
      <c r="D21" s="13">
        <v>13500.23</v>
      </c>
      <c r="E21" s="13">
        <f t="shared" si="0"/>
        <v>15532.92</v>
      </c>
      <c r="F21" s="13">
        <f>12108.25-191.79</f>
        <v>11916.46</v>
      </c>
      <c r="G21" s="17">
        <f t="shared" si="1"/>
        <v>3616.4600000000009</v>
      </c>
    </row>
    <row r="22" spans="1:10" x14ac:dyDescent="0.25">
      <c r="A22" s="70" t="s">
        <v>4</v>
      </c>
      <c r="B22" s="70"/>
      <c r="C22" s="17">
        <v>892.32</v>
      </c>
      <c r="D22" s="13">
        <v>4435.21</v>
      </c>
      <c r="E22" s="13">
        <f t="shared" si="0"/>
        <v>5327.53</v>
      </c>
      <c r="F22" s="13">
        <f>3969.63+20.23</f>
        <v>3989.86</v>
      </c>
      <c r="G22" s="17">
        <f t="shared" si="1"/>
        <v>1337.6699999999996</v>
      </c>
      <c r="I22" s="25"/>
    </row>
    <row r="23" spans="1:10" x14ac:dyDescent="0.25">
      <c r="A23" s="70" t="s">
        <v>5</v>
      </c>
      <c r="B23" s="70"/>
      <c r="C23" s="17">
        <v>9770.34</v>
      </c>
      <c r="D23" s="13">
        <v>46085.34</v>
      </c>
      <c r="E23" s="13">
        <f t="shared" si="0"/>
        <v>55855.679999999993</v>
      </c>
      <c r="F23" s="13">
        <f>41082.1+294.63</f>
        <v>41376.729999999996</v>
      </c>
      <c r="G23" s="17">
        <f t="shared" si="1"/>
        <v>14478.949999999997</v>
      </c>
    </row>
    <row r="24" spans="1:10" x14ac:dyDescent="0.25">
      <c r="A24" s="76" t="s">
        <v>6</v>
      </c>
      <c r="B24" s="76"/>
      <c r="C24" s="17">
        <v>138336.68</v>
      </c>
      <c r="D24" s="13">
        <v>0</v>
      </c>
      <c r="E24" s="13">
        <f t="shared" si="0"/>
        <v>138336.68</v>
      </c>
      <c r="F24" s="13">
        <v>10524.88</v>
      </c>
      <c r="G24" s="17">
        <f>E24-F24</f>
        <v>127811.79999999999</v>
      </c>
    </row>
    <row r="25" spans="1:10" x14ac:dyDescent="0.25">
      <c r="A25" s="76" t="s">
        <v>7</v>
      </c>
      <c r="B25" s="76"/>
      <c r="C25" s="17">
        <v>50510.96</v>
      </c>
      <c r="D25" s="13">
        <v>0</v>
      </c>
      <c r="E25" s="13">
        <f t="shared" si="0"/>
        <v>50510.96</v>
      </c>
      <c r="F25" s="13">
        <v>8789.49</v>
      </c>
      <c r="G25" s="17">
        <f t="shared" ref="G25:G26" si="2">E25-F25</f>
        <v>41721.47</v>
      </c>
    </row>
    <row r="26" spans="1:10" x14ac:dyDescent="0.25">
      <c r="A26" s="76" t="s">
        <v>8</v>
      </c>
      <c r="B26" s="76"/>
      <c r="C26" s="17">
        <v>0</v>
      </c>
      <c r="D26" s="13">
        <v>10115.299999999999</v>
      </c>
      <c r="E26" s="13">
        <f t="shared" si="0"/>
        <v>10115.299999999999</v>
      </c>
      <c r="F26" s="13">
        <f>E26</f>
        <v>10115.299999999999</v>
      </c>
      <c r="G26" s="17">
        <f t="shared" si="2"/>
        <v>0</v>
      </c>
    </row>
    <row r="27" spans="1:10" x14ac:dyDescent="0.25">
      <c r="A27" s="71" t="s">
        <v>9</v>
      </c>
      <c r="B27" s="71"/>
      <c r="C27" s="17">
        <f>C18++C24+C25+C26</f>
        <v>420642.23000000004</v>
      </c>
      <c r="D27" s="13">
        <f>D18+D24+D25+D26</f>
        <v>729941.5199999999</v>
      </c>
      <c r="E27" s="13">
        <f>E18+E24+E25+E26</f>
        <v>1150583.75</v>
      </c>
      <c r="F27" s="13">
        <f>F18+F24+F25+F26</f>
        <v>681719.7699999999</v>
      </c>
      <c r="G27" s="17">
        <f>G18+G24+G25+G26</f>
        <v>468863.97999999986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72" t="s">
        <v>11</v>
      </c>
      <c r="C31" s="72"/>
      <c r="D31" s="72"/>
      <c r="E31" s="72"/>
      <c r="F31" s="3" t="s">
        <v>12</v>
      </c>
      <c r="G31" s="4" t="s">
        <v>16</v>
      </c>
    </row>
    <row r="32" spans="1:10" x14ac:dyDescent="0.25">
      <c r="A32" s="6" t="s">
        <v>17</v>
      </c>
      <c r="B32" s="80" t="s">
        <v>32</v>
      </c>
      <c r="C32" s="80"/>
      <c r="D32" s="80"/>
      <c r="E32" s="80"/>
      <c r="F32" s="14" t="s">
        <v>64</v>
      </c>
      <c r="G32" s="21">
        <v>40107.839999999997</v>
      </c>
      <c r="I32" s="24"/>
    </row>
    <row r="33" spans="1:14" ht="34.5" x14ac:dyDescent="0.25">
      <c r="A33" s="29" t="s">
        <v>18</v>
      </c>
      <c r="B33" s="81" t="s">
        <v>33</v>
      </c>
      <c r="C33" s="81"/>
      <c r="D33" s="81"/>
      <c r="E33" s="81"/>
      <c r="F33" s="2" t="s">
        <v>73</v>
      </c>
      <c r="G33" s="30">
        <v>26995.68</v>
      </c>
    </row>
    <row r="34" spans="1:14" x14ac:dyDescent="0.25">
      <c r="A34" s="29" t="s">
        <v>88</v>
      </c>
      <c r="B34" s="93" t="s">
        <v>89</v>
      </c>
      <c r="C34" s="94"/>
      <c r="D34" s="94"/>
      <c r="E34" s="95"/>
      <c r="F34" s="36"/>
      <c r="G34" s="30">
        <v>2259.9</v>
      </c>
    </row>
    <row r="35" spans="1:14" ht="32.25" customHeight="1" x14ac:dyDescent="0.25">
      <c r="A35" s="7" t="s">
        <v>19</v>
      </c>
      <c r="B35" s="96" t="s">
        <v>34</v>
      </c>
      <c r="C35" s="96"/>
      <c r="D35" s="96"/>
      <c r="E35" s="96"/>
      <c r="F35" s="89" t="s">
        <v>74</v>
      </c>
      <c r="G35" s="21">
        <v>532312.81000000006</v>
      </c>
    </row>
    <row r="36" spans="1:14" x14ac:dyDescent="0.25">
      <c r="A36" s="32" t="s">
        <v>20</v>
      </c>
      <c r="B36" s="92" t="s">
        <v>75</v>
      </c>
      <c r="C36" s="92"/>
      <c r="D36" s="92"/>
      <c r="E36" s="92"/>
      <c r="F36" s="90"/>
      <c r="G36" s="21">
        <v>0</v>
      </c>
    </row>
    <row r="37" spans="1:14" x14ac:dyDescent="0.25">
      <c r="A37" s="32" t="s">
        <v>21</v>
      </c>
      <c r="B37" s="92" t="s">
        <v>76</v>
      </c>
      <c r="C37" s="92"/>
      <c r="D37" s="92"/>
      <c r="E37" s="92"/>
      <c r="F37" s="90"/>
      <c r="G37" s="21">
        <v>0</v>
      </c>
      <c r="K37" s="24"/>
    </row>
    <row r="38" spans="1:14" x14ac:dyDescent="0.25">
      <c r="A38" s="6" t="s">
        <v>22</v>
      </c>
      <c r="B38" s="80" t="s">
        <v>35</v>
      </c>
      <c r="C38" s="80"/>
      <c r="D38" s="80"/>
      <c r="E38" s="80"/>
      <c r="F38" s="90"/>
      <c r="G38" s="21">
        <v>45122.11</v>
      </c>
    </row>
    <row r="39" spans="1:14" x14ac:dyDescent="0.25">
      <c r="A39" s="6" t="s">
        <v>31</v>
      </c>
      <c r="B39" s="80" t="s">
        <v>79</v>
      </c>
      <c r="C39" s="80"/>
      <c r="D39" s="80"/>
      <c r="E39" s="80"/>
      <c r="F39" s="91"/>
      <c r="G39" s="21">
        <v>5399.12</v>
      </c>
    </row>
    <row r="40" spans="1:14" ht="21" customHeight="1" x14ac:dyDescent="0.25">
      <c r="A40" s="6" t="s">
        <v>36</v>
      </c>
      <c r="B40" s="81" t="s">
        <v>70</v>
      </c>
      <c r="C40" s="81"/>
      <c r="D40" s="81"/>
      <c r="E40" s="81"/>
      <c r="F40" s="20" t="s">
        <v>62</v>
      </c>
      <c r="G40" s="21">
        <v>7713.05</v>
      </c>
    </row>
    <row r="41" spans="1:14" ht="15.75" customHeight="1" x14ac:dyDescent="0.25">
      <c r="A41" s="27" t="s">
        <v>40</v>
      </c>
      <c r="B41" s="77" t="s">
        <v>71</v>
      </c>
      <c r="C41" s="78"/>
      <c r="D41" s="78"/>
      <c r="E41" s="79"/>
      <c r="F41" s="20"/>
      <c r="G41" s="21">
        <v>0</v>
      </c>
    </row>
    <row r="42" spans="1:14" ht="15.75" customHeight="1" x14ac:dyDescent="0.25">
      <c r="A42" s="27" t="s">
        <v>41</v>
      </c>
      <c r="B42" s="77" t="s">
        <v>67</v>
      </c>
      <c r="C42" s="78"/>
      <c r="D42" s="78"/>
      <c r="E42" s="79"/>
      <c r="F42" s="20"/>
      <c r="G42" s="21">
        <v>0</v>
      </c>
    </row>
    <row r="43" spans="1:14" x14ac:dyDescent="0.25">
      <c r="A43" s="6" t="s">
        <v>42</v>
      </c>
      <c r="B43" s="80" t="s">
        <v>37</v>
      </c>
      <c r="C43" s="80"/>
      <c r="D43" s="80"/>
      <c r="E43" s="80"/>
      <c r="F43" s="14" t="s">
        <v>78</v>
      </c>
      <c r="G43" s="21">
        <v>51850.31</v>
      </c>
    </row>
    <row r="44" spans="1:14" x14ac:dyDescent="0.25">
      <c r="A44" s="6" t="s">
        <v>43</v>
      </c>
      <c r="B44" s="80" t="s">
        <v>38</v>
      </c>
      <c r="C44" s="80"/>
      <c r="D44" s="80"/>
      <c r="E44" s="80"/>
      <c r="F44" s="14" t="s">
        <v>78</v>
      </c>
      <c r="G44" s="21">
        <v>119187.23</v>
      </c>
      <c r="I44" s="24"/>
      <c r="K44" s="49"/>
    </row>
    <row r="45" spans="1:14" x14ac:dyDescent="0.25">
      <c r="A45" s="27" t="s">
        <v>44</v>
      </c>
      <c r="B45" s="77" t="s">
        <v>72</v>
      </c>
      <c r="C45" s="78"/>
      <c r="D45" s="78"/>
      <c r="E45" s="79"/>
      <c r="F45" s="14"/>
      <c r="G45" s="21">
        <v>0</v>
      </c>
      <c r="L45" s="24"/>
      <c r="N45" s="25"/>
    </row>
    <row r="46" spans="1:14" x14ac:dyDescent="0.25">
      <c r="A46" s="6" t="s">
        <v>46</v>
      </c>
      <c r="B46" s="80" t="s">
        <v>39</v>
      </c>
      <c r="C46" s="80"/>
      <c r="D46" s="80"/>
      <c r="E46" s="80"/>
      <c r="F46" s="19" t="s">
        <v>63</v>
      </c>
      <c r="G46" s="21">
        <v>657.58</v>
      </c>
      <c r="K46" s="24"/>
    </row>
    <row r="47" spans="1:14" x14ac:dyDescent="0.25">
      <c r="A47" s="97" t="s">
        <v>45</v>
      </c>
      <c r="B47" s="98"/>
      <c r="C47" s="98"/>
      <c r="D47" s="98"/>
      <c r="E47" s="99"/>
      <c r="F47" s="6"/>
      <c r="G47" s="21"/>
    </row>
    <row r="48" spans="1:14" x14ac:dyDescent="0.25">
      <c r="A48" s="6" t="s">
        <v>47</v>
      </c>
      <c r="B48" s="80" t="s">
        <v>2</v>
      </c>
      <c r="C48" s="80"/>
      <c r="D48" s="80"/>
      <c r="E48" s="80"/>
      <c r="F48" s="35" t="s">
        <v>87</v>
      </c>
      <c r="G48" s="21">
        <f>D20</f>
        <v>2893.5</v>
      </c>
    </row>
    <row r="49" spans="1:7" x14ac:dyDescent="0.25">
      <c r="A49" s="6" t="s">
        <v>48</v>
      </c>
      <c r="B49" s="80" t="s">
        <v>3</v>
      </c>
      <c r="C49" s="80"/>
      <c r="D49" s="80"/>
      <c r="E49" s="80"/>
      <c r="F49" s="14" t="s">
        <v>65</v>
      </c>
      <c r="G49" s="21">
        <f>D21</f>
        <v>13500.23</v>
      </c>
    </row>
    <row r="50" spans="1:7" x14ac:dyDescent="0.25">
      <c r="A50" s="6" t="s">
        <v>50</v>
      </c>
      <c r="B50" s="80" t="s">
        <v>49</v>
      </c>
      <c r="C50" s="80"/>
      <c r="D50" s="80"/>
      <c r="E50" s="80"/>
      <c r="F50" s="14" t="s">
        <v>66</v>
      </c>
      <c r="G50" s="21">
        <f>D23</f>
        <v>46085.34</v>
      </c>
    </row>
    <row r="51" spans="1:7" x14ac:dyDescent="0.25">
      <c r="A51" s="6" t="s">
        <v>51</v>
      </c>
      <c r="B51" s="80" t="s">
        <v>4</v>
      </c>
      <c r="C51" s="80"/>
      <c r="D51" s="80"/>
      <c r="E51" s="80"/>
      <c r="F51" s="35" t="s">
        <v>87</v>
      </c>
      <c r="G51" s="21">
        <f>D22</f>
        <v>4435.21</v>
      </c>
    </row>
    <row r="52" spans="1:7" x14ac:dyDescent="0.25">
      <c r="A52" s="6" t="s">
        <v>52</v>
      </c>
      <c r="B52" s="100" t="s">
        <v>15</v>
      </c>
      <c r="C52" s="100"/>
      <c r="D52" s="100"/>
      <c r="E52" s="100"/>
      <c r="F52" s="6"/>
      <c r="G52" s="13">
        <f>SUM(G32:G51)</f>
        <v>898519.90999999992</v>
      </c>
    </row>
    <row r="53" spans="1:7" x14ac:dyDescent="0.25">
      <c r="A53" s="6" t="s">
        <v>68</v>
      </c>
      <c r="B53" s="97" t="s">
        <v>85</v>
      </c>
      <c r="C53" s="98"/>
      <c r="D53" s="98"/>
      <c r="E53" s="98"/>
      <c r="F53" s="99"/>
      <c r="G53" s="22">
        <f>G11+F18+F26-G52</f>
        <v>186254.15999999992</v>
      </c>
    </row>
    <row r="55" spans="1:7" x14ac:dyDescent="0.25">
      <c r="A55" s="101" t="s">
        <v>53</v>
      </c>
      <c r="B55" s="101"/>
      <c r="C55" s="11"/>
      <c r="D55" s="11"/>
      <c r="E55" s="11"/>
    </row>
    <row r="56" spans="1:7" x14ac:dyDescent="0.25">
      <c r="A56" s="102" t="s">
        <v>86</v>
      </c>
      <c r="B56" s="102"/>
      <c r="C56" s="102"/>
      <c r="D56" s="102"/>
      <c r="E56" s="102"/>
      <c r="G56" s="26">
        <f>G24+G25</f>
        <v>169533.27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101" t="s">
        <v>54</v>
      </c>
      <c r="B58" s="101"/>
      <c r="C58" s="11"/>
      <c r="D58" s="11"/>
      <c r="E58" s="11"/>
    </row>
    <row r="60" spans="1:7" x14ac:dyDescent="0.25">
      <c r="A60" s="14" t="s">
        <v>10</v>
      </c>
      <c r="B60" s="113" t="s">
        <v>57</v>
      </c>
      <c r="C60" s="114"/>
      <c r="D60" s="114"/>
      <c r="E60" s="115"/>
      <c r="F60" s="12" t="s">
        <v>55</v>
      </c>
      <c r="G60" s="6" t="s">
        <v>56</v>
      </c>
    </row>
    <row r="61" spans="1:7" x14ac:dyDescent="0.25">
      <c r="A61" s="14" t="s">
        <v>17</v>
      </c>
      <c r="B61" s="82" t="s">
        <v>58</v>
      </c>
      <c r="C61" s="83"/>
      <c r="D61" s="83"/>
      <c r="E61" s="84"/>
      <c r="F61" s="1"/>
      <c r="G61" s="1"/>
    </row>
    <row r="62" spans="1:7" x14ac:dyDescent="0.25">
      <c r="A62" s="14" t="s">
        <v>18</v>
      </c>
      <c r="B62" s="82" t="s">
        <v>59</v>
      </c>
      <c r="C62" s="83"/>
      <c r="D62" s="83"/>
      <c r="E62" s="84"/>
      <c r="F62" s="33"/>
      <c r="G62" s="34"/>
    </row>
    <row r="63" spans="1:7" x14ac:dyDescent="0.25">
      <c r="A63" s="14" t="s">
        <v>19</v>
      </c>
      <c r="B63" s="82" t="s">
        <v>60</v>
      </c>
      <c r="C63" s="83"/>
      <c r="D63" s="83"/>
      <c r="E63" s="84"/>
      <c r="F63" s="33">
        <v>8</v>
      </c>
      <c r="G63" s="34">
        <v>157505.72</v>
      </c>
    </row>
    <row r="67" spans="1:7" x14ac:dyDescent="0.25">
      <c r="A67" s="68" t="s">
        <v>90</v>
      </c>
      <c r="B67" s="68"/>
      <c r="C67" s="68"/>
      <c r="D67" s="68"/>
      <c r="E67" s="68"/>
      <c r="F67" s="68"/>
      <c r="G67" s="68"/>
    </row>
    <row r="69" spans="1:7" ht="33.75" x14ac:dyDescent="0.25">
      <c r="A69" s="73" t="s">
        <v>0</v>
      </c>
      <c r="B69" s="73"/>
      <c r="C69" s="105" t="s">
        <v>91</v>
      </c>
      <c r="D69" s="106"/>
      <c r="E69" s="37" t="s">
        <v>82</v>
      </c>
      <c r="F69" s="107" t="s">
        <v>92</v>
      </c>
      <c r="G69" s="108"/>
    </row>
    <row r="70" spans="1:7" x14ac:dyDescent="0.25">
      <c r="A70" s="73"/>
      <c r="B70" s="73"/>
      <c r="C70" s="109" t="s">
        <v>14</v>
      </c>
      <c r="D70" s="110"/>
      <c r="E70" s="16" t="s">
        <v>14</v>
      </c>
      <c r="F70" s="103" t="s">
        <v>14</v>
      </c>
      <c r="G70" s="104"/>
    </row>
    <row r="71" spans="1:7" x14ac:dyDescent="0.25">
      <c r="A71" s="74">
        <v>1</v>
      </c>
      <c r="B71" s="74"/>
      <c r="C71" s="111">
        <v>2</v>
      </c>
      <c r="D71" s="112"/>
      <c r="E71" s="16">
        <v>3</v>
      </c>
      <c r="F71" s="103">
        <v>4</v>
      </c>
      <c r="G71" s="104"/>
    </row>
    <row r="72" spans="1:7" ht="21" x14ac:dyDescent="0.25">
      <c r="A72" s="38" t="s">
        <v>10</v>
      </c>
      <c r="B72" s="38" t="s">
        <v>93</v>
      </c>
      <c r="C72" s="118"/>
      <c r="D72" s="119"/>
      <c r="E72" s="39">
        <v>254797</v>
      </c>
      <c r="F72" s="120"/>
      <c r="G72" s="121"/>
    </row>
    <row r="73" spans="1:7" ht="30" x14ac:dyDescent="0.25">
      <c r="A73" s="40" t="s">
        <v>17</v>
      </c>
      <c r="B73" s="41" t="s">
        <v>94</v>
      </c>
      <c r="C73" s="122">
        <v>921716</v>
      </c>
      <c r="D73" s="123"/>
      <c r="E73" s="42"/>
      <c r="F73" s="120">
        <v>212080</v>
      </c>
      <c r="G73" s="121"/>
    </row>
    <row r="76" spans="1:7" ht="15.75" x14ac:dyDescent="0.25">
      <c r="A76" s="65"/>
      <c r="B76" s="116"/>
      <c r="C76" s="116"/>
      <c r="D76" s="65"/>
      <c r="E76" s="65"/>
      <c r="F76" s="116"/>
      <c r="G76" s="116"/>
    </row>
    <row r="77" spans="1:7" x14ac:dyDescent="0.25">
      <c r="A77" s="66"/>
      <c r="B77" s="66"/>
      <c r="C77" s="66"/>
      <c r="D77" s="66"/>
      <c r="E77" s="66"/>
      <c r="F77" s="66"/>
      <c r="G77" s="66"/>
    </row>
    <row r="78" spans="1:7" x14ac:dyDescent="0.25">
      <c r="A78" s="66"/>
      <c r="B78" s="66"/>
      <c r="C78" s="66"/>
      <c r="D78" s="66"/>
      <c r="E78" s="66"/>
      <c r="F78" s="66"/>
      <c r="G78" s="66"/>
    </row>
    <row r="79" spans="1:7" x14ac:dyDescent="0.25">
      <c r="A79" s="66"/>
      <c r="B79" s="66"/>
      <c r="C79" s="66"/>
      <c r="D79" s="66"/>
      <c r="E79" s="66"/>
      <c r="F79" s="66"/>
      <c r="G79" s="66"/>
    </row>
    <row r="80" spans="1:7" x14ac:dyDescent="0.25">
      <c r="A80" s="66"/>
      <c r="B80" s="66"/>
      <c r="C80" s="66"/>
      <c r="D80" s="66"/>
      <c r="E80" s="66"/>
      <c r="F80" s="66"/>
      <c r="G80" s="66"/>
    </row>
    <row r="81" spans="1:7" x14ac:dyDescent="0.25">
      <c r="A81" s="66"/>
      <c r="B81" s="66"/>
      <c r="C81" s="66"/>
      <c r="D81" s="66"/>
      <c r="E81" s="66"/>
      <c r="F81" s="66"/>
      <c r="G81" s="66"/>
    </row>
    <row r="82" spans="1:7" x14ac:dyDescent="0.25">
      <c r="A82" s="66"/>
      <c r="B82" s="117"/>
      <c r="C82" s="117"/>
      <c r="D82" s="117"/>
      <c r="E82" s="66"/>
      <c r="F82" s="66"/>
      <c r="G82" s="66"/>
    </row>
    <row r="83" spans="1:7" x14ac:dyDescent="0.25">
      <c r="A83" s="66"/>
      <c r="B83" s="66"/>
      <c r="C83" s="66"/>
      <c r="D83" s="66"/>
      <c r="E83" s="66"/>
      <c r="F83" s="67"/>
      <c r="G83" s="67"/>
    </row>
  </sheetData>
  <mergeCells count="68">
    <mergeCell ref="B76:C76"/>
    <mergeCell ref="F76:G76"/>
    <mergeCell ref="B82:D82"/>
    <mergeCell ref="C72:D72"/>
    <mergeCell ref="F72:G72"/>
    <mergeCell ref="C73:D73"/>
    <mergeCell ref="F73:G73"/>
    <mergeCell ref="B53:F53"/>
    <mergeCell ref="A55:B55"/>
    <mergeCell ref="A56:E56"/>
    <mergeCell ref="A58:B58"/>
    <mergeCell ref="F71:G71"/>
    <mergeCell ref="A67:G67"/>
    <mergeCell ref="A69:B70"/>
    <mergeCell ref="C69:D69"/>
    <mergeCell ref="F69:G69"/>
    <mergeCell ref="C70:D70"/>
    <mergeCell ref="F70:G70"/>
    <mergeCell ref="A71:B71"/>
    <mergeCell ref="C71:D71"/>
    <mergeCell ref="B60:E60"/>
    <mergeCell ref="B61:E61"/>
    <mergeCell ref="B62:E62"/>
    <mergeCell ref="B49:E49"/>
    <mergeCell ref="B50:E50"/>
    <mergeCell ref="B51:E51"/>
    <mergeCell ref="B46:E46"/>
    <mergeCell ref="B52:E52"/>
    <mergeCell ref="B63:E63"/>
    <mergeCell ref="A6:G6"/>
    <mergeCell ref="A7:G7"/>
    <mergeCell ref="A8:G8"/>
    <mergeCell ref="A13:E13"/>
    <mergeCell ref="A10:E10"/>
    <mergeCell ref="A11:E11"/>
    <mergeCell ref="F35:F39"/>
    <mergeCell ref="B48:E48"/>
    <mergeCell ref="B36:E36"/>
    <mergeCell ref="B37:E37"/>
    <mergeCell ref="B34:E34"/>
    <mergeCell ref="B32:E32"/>
    <mergeCell ref="B33:E33"/>
    <mergeCell ref="B35:E35"/>
    <mergeCell ref="A47:E47"/>
    <mergeCell ref="B45:E45"/>
    <mergeCell ref="B44:E44"/>
    <mergeCell ref="B41:E41"/>
    <mergeCell ref="B42:E42"/>
    <mergeCell ref="B38:E38"/>
    <mergeCell ref="B40:E40"/>
    <mergeCell ref="B43:E43"/>
    <mergeCell ref="B39:E39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5:G5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9" workbookViewId="0">
      <selection activeCell="F9" sqref="F9"/>
    </sheetView>
  </sheetViews>
  <sheetFormatPr defaultRowHeight="15" x14ac:dyDescent="0.2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ht="16.5" customHeight="1" x14ac:dyDescent="0.25">
      <c r="D1" s="43" t="s">
        <v>95</v>
      </c>
    </row>
    <row r="2" spans="1:4" ht="54" customHeight="1" x14ac:dyDescent="0.25">
      <c r="A2" s="124" t="s">
        <v>137</v>
      </c>
      <c r="B2" s="125"/>
      <c r="C2" s="125"/>
      <c r="D2" s="125"/>
    </row>
    <row r="3" spans="1:4" ht="26.45" customHeight="1" x14ac:dyDescent="0.25">
      <c r="A3" s="50" t="s">
        <v>10</v>
      </c>
      <c r="B3" s="50" t="s">
        <v>96</v>
      </c>
      <c r="C3" s="50" t="s">
        <v>97</v>
      </c>
      <c r="D3" s="51" t="s">
        <v>98</v>
      </c>
    </row>
    <row r="4" spans="1:4" ht="15.75" x14ac:dyDescent="0.25">
      <c r="A4" s="50">
        <v>1</v>
      </c>
      <c r="B4" s="52" t="s">
        <v>99</v>
      </c>
      <c r="C4" s="51"/>
      <c r="D4" s="53"/>
    </row>
    <row r="5" spans="1:4" ht="15.75" x14ac:dyDescent="0.25">
      <c r="A5" s="50"/>
      <c r="B5" s="54" t="s">
        <v>100</v>
      </c>
      <c r="C5" s="50"/>
      <c r="D5" s="53">
        <v>5034</v>
      </c>
    </row>
    <row r="6" spans="1:4" ht="29.25" x14ac:dyDescent="0.25">
      <c r="A6" s="50"/>
      <c r="B6" s="45" t="s">
        <v>101</v>
      </c>
      <c r="C6" s="50" t="s">
        <v>102</v>
      </c>
      <c r="D6" s="53"/>
    </row>
    <row r="7" spans="1:4" ht="15.75" x14ac:dyDescent="0.25">
      <c r="A7" s="50"/>
      <c r="B7" s="45" t="s">
        <v>103</v>
      </c>
      <c r="C7" s="50" t="s">
        <v>104</v>
      </c>
      <c r="D7" s="53"/>
    </row>
    <row r="8" spans="1:4" ht="15.75" x14ac:dyDescent="0.25">
      <c r="A8" s="50"/>
      <c r="B8" s="45"/>
      <c r="C8" s="50"/>
      <c r="D8" s="53"/>
    </row>
    <row r="9" spans="1:4" ht="16.5" customHeight="1" x14ac:dyDescent="0.25">
      <c r="A9" s="50"/>
      <c r="B9" s="54" t="s">
        <v>105</v>
      </c>
      <c r="C9" s="50"/>
      <c r="D9" s="53">
        <v>32045</v>
      </c>
    </row>
    <row r="10" spans="1:4" ht="29.25" x14ac:dyDescent="0.25">
      <c r="A10" s="50"/>
      <c r="B10" s="46" t="s">
        <v>101</v>
      </c>
      <c r="C10" s="50" t="s">
        <v>106</v>
      </c>
      <c r="D10" s="53"/>
    </row>
    <row r="11" spans="1:4" ht="15.75" x14ac:dyDescent="0.25">
      <c r="A11" s="50"/>
      <c r="B11" s="46" t="s">
        <v>107</v>
      </c>
      <c r="C11" s="50" t="s">
        <v>104</v>
      </c>
      <c r="D11" s="53"/>
    </row>
    <row r="12" spans="1:4" ht="15.75" x14ac:dyDescent="0.25">
      <c r="A12" s="50"/>
      <c r="B12" s="45"/>
      <c r="C12" s="50"/>
      <c r="D12" s="53"/>
    </row>
    <row r="13" spans="1:4" ht="15.75" x14ac:dyDescent="0.25">
      <c r="A13" s="50"/>
      <c r="B13" s="44" t="s">
        <v>108</v>
      </c>
      <c r="C13" s="50"/>
      <c r="D13" s="53">
        <v>3585</v>
      </c>
    </row>
    <row r="14" spans="1:4" ht="17.25" customHeight="1" x14ac:dyDescent="0.25">
      <c r="A14" s="50"/>
      <c r="B14" s="54" t="s">
        <v>109</v>
      </c>
      <c r="C14" s="50" t="s">
        <v>110</v>
      </c>
      <c r="D14" s="53">
        <v>45301</v>
      </c>
    </row>
    <row r="15" spans="1:4" ht="15.75" x14ac:dyDescent="0.25">
      <c r="A15" s="50"/>
      <c r="B15" s="54" t="s">
        <v>111</v>
      </c>
      <c r="C15" s="50"/>
      <c r="D15" s="53">
        <v>4503</v>
      </c>
    </row>
    <row r="16" spans="1:4" ht="15.75" x14ac:dyDescent="0.25">
      <c r="A16" s="50"/>
      <c r="B16" s="54"/>
      <c r="C16" s="50"/>
      <c r="D16" s="53"/>
    </row>
    <row r="17" spans="1:4" ht="15.75" x14ac:dyDescent="0.25">
      <c r="A17" s="50"/>
      <c r="B17" s="54" t="s">
        <v>112</v>
      </c>
      <c r="C17" s="50"/>
      <c r="D17" s="53">
        <v>678</v>
      </c>
    </row>
    <row r="18" spans="1:4" ht="29.25" x14ac:dyDescent="0.25">
      <c r="A18" s="50"/>
      <c r="B18" s="45" t="s">
        <v>113</v>
      </c>
      <c r="C18" s="50" t="s">
        <v>102</v>
      </c>
      <c r="D18" s="53"/>
    </row>
    <row r="19" spans="1:4" ht="15.75" x14ac:dyDescent="0.25">
      <c r="A19" s="50"/>
      <c r="B19" s="54"/>
      <c r="C19" s="50"/>
      <c r="D19" s="53"/>
    </row>
    <row r="20" spans="1:4" ht="15.75" x14ac:dyDescent="0.25">
      <c r="A20" s="50">
        <v>2</v>
      </c>
      <c r="B20" s="52" t="s">
        <v>114</v>
      </c>
      <c r="C20" s="50"/>
      <c r="D20" s="53">
        <v>1898</v>
      </c>
    </row>
    <row r="21" spans="1:4" ht="15.75" x14ac:dyDescent="0.25">
      <c r="A21" s="50"/>
      <c r="B21" s="45" t="s">
        <v>115</v>
      </c>
      <c r="C21" s="50" t="s">
        <v>116</v>
      </c>
      <c r="D21" s="53">
        <v>172</v>
      </c>
    </row>
    <row r="22" spans="1:4" ht="16.5" customHeight="1" x14ac:dyDescent="0.25">
      <c r="A22" s="50"/>
      <c r="B22" s="45" t="s">
        <v>117</v>
      </c>
      <c r="C22" s="50" t="s">
        <v>104</v>
      </c>
      <c r="D22" s="53"/>
    </row>
    <row r="23" spans="1:4" ht="15.75" x14ac:dyDescent="0.25">
      <c r="A23" s="50"/>
      <c r="B23" s="45" t="s">
        <v>118</v>
      </c>
      <c r="C23" s="50" t="s">
        <v>119</v>
      </c>
      <c r="D23" s="53"/>
    </row>
    <row r="24" spans="1:4" ht="15.75" x14ac:dyDescent="0.25">
      <c r="A24" s="50"/>
      <c r="B24" s="45" t="s">
        <v>120</v>
      </c>
      <c r="C24" s="50" t="s">
        <v>104</v>
      </c>
      <c r="D24" s="53"/>
    </row>
    <row r="25" spans="1:4" ht="15.75" x14ac:dyDescent="0.25">
      <c r="A25" s="50"/>
      <c r="B25" s="45" t="s">
        <v>121</v>
      </c>
      <c r="C25" s="50" t="s">
        <v>104</v>
      </c>
      <c r="D25" s="53"/>
    </row>
    <row r="26" spans="1:4" ht="30.6" customHeight="1" x14ac:dyDescent="0.25">
      <c r="A26" s="50"/>
      <c r="B26" s="45" t="s">
        <v>122</v>
      </c>
      <c r="C26" s="50" t="s">
        <v>104</v>
      </c>
      <c r="D26" s="53"/>
    </row>
    <row r="27" spans="1:4" ht="16.5" customHeight="1" x14ac:dyDescent="0.25">
      <c r="A27" s="50"/>
      <c r="B27" s="45"/>
      <c r="C27" s="50"/>
      <c r="D27" s="53"/>
    </row>
    <row r="28" spans="1:4" ht="15.75" x14ac:dyDescent="0.25">
      <c r="A28" s="50">
        <v>3</v>
      </c>
      <c r="B28" s="52" t="s">
        <v>123</v>
      </c>
      <c r="C28" s="50"/>
      <c r="D28" s="53"/>
    </row>
    <row r="29" spans="1:4" ht="15.75" x14ac:dyDescent="0.25">
      <c r="A29" s="50"/>
      <c r="B29" s="55" t="s">
        <v>124</v>
      </c>
      <c r="C29" s="50" t="s">
        <v>125</v>
      </c>
      <c r="D29" s="53">
        <v>434271</v>
      </c>
    </row>
    <row r="30" spans="1:4" ht="18" customHeight="1" x14ac:dyDescent="0.25">
      <c r="A30" s="50"/>
      <c r="B30" s="54" t="s">
        <v>126</v>
      </c>
      <c r="C30" s="50" t="s">
        <v>127</v>
      </c>
      <c r="D30" s="53">
        <v>772</v>
      </c>
    </row>
    <row r="31" spans="1:4" ht="20.25" customHeight="1" x14ac:dyDescent="0.25">
      <c r="A31" s="50"/>
      <c r="B31" s="54" t="s">
        <v>128</v>
      </c>
      <c r="C31" s="50" t="s">
        <v>129</v>
      </c>
      <c r="D31" s="53">
        <v>17025</v>
      </c>
    </row>
    <row r="32" spans="1:4" ht="18" customHeight="1" x14ac:dyDescent="0.25">
      <c r="A32" s="50"/>
      <c r="B32" s="54" t="s">
        <v>130</v>
      </c>
      <c r="C32" s="50" t="s">
        <v>104</v>
      </c>
      <c r="D32" s="53">
        <v>703</v>
      </c>
    </row>
    <row r="33" spans="1:4" ht="15.75" x14ac:dyDescent="0.25">
      <c r="A33" s="50"/>
      <c r="B33" s="54" t="s">
        <v>131</v>
      </c>
      <c r="C33" s="50" t="s">
        <v>129</v>
      </c>
      <c r="D33" s="53">
        <v>867</v>
      </c>
    </row>
    <row r="34" spans="1:4" ht="29.25" customHeight="1" x14ac:dyDescent="0.25">
      <c r="A34" s="50"/>
      <c r="B34" s="54" t="s">
        <v>132</v>
      </c>
      <c r="C34" s="50"/>
      <c r="D34" s="53">
        <v>8582</v>
      </c>
    </row>
    <row r="35" spans="1:4" ht="15.75" x14ac:dyDescent="0.25">
      <c r="A35" s="50"/>
      <c r="B35" s="54" t="s">
        <v>133</v>
      </c>
      <c r="C35" s="50"/>
      <c r="D35" s="53">
        <v>8727</v>
      </c>
    </row>
    <row r="36" spans="1:4" ht="15.75" x14ac:dyDescent="0.25">
      <c r="A36" s="50"/>
      <c r="B36" s="54"/>
      <c r="C36" s="50"/>
      <c r="D36" s="53"/>
    </row>
    <row r="37" spans="1:4" ht="15.6" customHeight="1" x14ac:dyDescent="0.25">
      <c r="A37" s="50">
        <v>4</v>
      </c>
      <c r="B37" s="52" t="s">
        <v>134</v>
      </c>
      <c r="C37" s="50"/>
      <c r="D37" s="53">
        <v>5200</v>
      </c>
    </row>
    <row r="38" spans="1:4" ht="15.6" customHeight="1" x14ac:dyDescent="0.25">
      <c r="A38" s="50"/>
      <c r="B38" s="52"/>
      <c r="C38" s="50"/>
      <c r="D38" s="53"/>
    </row>
    <row r="39" spans="1:4" ht="15.6" customHeight="1" x14ac:dyDescent="0.25">
      <c r="A39" s="50">
        <v>5</v>
      </c>
      <c r="B39" s="52" t="s">
        <v>135</v>
      </c>
      <c r="C39" s="50"/>
      <c r="D39" s="53"/>
    </row>
    <row r="40" spans="1:4" ht="15.6" customHeight="1" x14ac:dyDescent="0.25">
      <c r="A40" s="50"/>
      <c r="B40" s="55" t="s">
        <v>136</v>
      </c>
      <c r="C40" s="50"/>
      <c r="D40" s="53">
        <v>38358.81</v>
      </c>
    </row>
    <row r="41" spans="1:4" ht="15.6" customHeight="1" x14ac:dyDescent="0.25">
      <c r="A41" s="50"/>
      <c r="B41" s="55"/>
      <c r="C41" s="50"/>
      <c r="D41" s="53"/>
    </row>
    <row r="42" spans="1:4" ht="15.6" customHeight="1" x14ac:dyDescent="0.25">
      <c r="A42" s="50"/>
      <c r="B42" s="56" t="s">
        <v>138</v>
      </c>
      <c r="C42" s="50"/>
      <c r="D42" s="53">
        <v>-75409</v>
      </c>
    </row>
    <row r="43" spans="1:4" ht="15.6" customHeight="1" x14ac:dyDescent="0.25">
      <c r="A43" s="50"/>
      <c r="B43" s="55"/>
      <c r="C43" s="50"/>
      <c r="D43" s="53"/>
    </row>
    <row r="44" spans="1:4" ht="27" customHeight="1" x14ac:dyDescent="0.25">
      <c r="A44" s="51"/>
      <c r="B44" s="57" t="s">
        <v>9</v>
      </c>
      <c r="C44" s="50"/>
      <c r="D44" s="47">
        <f>SUM(D5:D43)</f>
        <v>532312.81000000006</v>
      </c>
    </row>
    <row r="45" spans="1:4" ht="15.75" x14ac:dyDescent="0.25">
      <c r="A45" s="58"/>
      <c r="B45" s="58"/>
      <c r="C45" s="58"/>
    </row>
    <row r="46" spans="1:4" ht="15.75" x14ac:dyDescent="0.25">
      <c r="A46" s="58"/>
      <c r="B46" s="58"/>
      <c r="C46" s="58"/>
    </row>
    <row r="47" spans="1:4" ht="15.75" x14ac:dyDescent="0.25">
      <c r="A47" s="58"/>
      <c r="B47" s="58"/>
      <c r="C47" s="58"/>
    </row>
    <row r="48" spans="1:4" ht="31.15" customHeight="1" x14ac:dyDescent="0.25">
      <c r="A48" s="58"/>
      <c r="B48" s="59"/>
      <c r="C48" s="60"/>
    </row>
    <row r="49" spans="1:4" ht="15.75" x14ac:dyDescent="0.25">
      <c r="A49" s="58"/>
      <c r="B49" s="58"/>
      <c r="C49" s="60"/>
      <c r="D49" s="48"/>
    </row>
    <row r="50" spans="1:4" ht="26.45" customHeight="1" x14ac:dyDescent="0.25">
      <c r="A50" s="61"/>
      <c r="B50" s="62"/>
      <c r="C50" s="63"/>
    </row>
    <row r="51" spans="1:4" x14ac:dyDescent="0.25">
      <c r="C51" s="64"/>
    </row>
  </sheetData>
  <mergeCells count="1"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2020-04-20T06:20:21Z</cp:lastPrinted>
  <dcterms:created xsi:type="dcterms:W3CDTF">2018-08-28T07:18:51Z</dcterms:created>
  <dcterms:modified xsi:type="dcterms:W3CDTF">2020-04-22T07:23:58Z</dcterms:modified>
</cp:coreProperties>
</file>