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20" i="1"/>
  <c r="F25" i="1"/>
  <c r="F23" i="1"/>
  <c r="F22" i="1"/>
  <c r="F19" i="1"/>
  <c r="D25" i="2" l="1"/>
  <c r="G50" i="1" l="1"/>
  <c r="G48" i="1" l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<sst xmlns="http://schemas.openxmlformats.org/spreadsheetml/2006/main" count="134" uniqueCount="118">
  <si>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</si>
  <si>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</si>
  <si>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</si>
  <si>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</si>
  <si>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</si>
  <si>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</si>
  <si>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</si>
  <si>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</si>
  <si>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</si>
  <si>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</si>
  <si>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</si>
  <si>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</si>
  <si>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</si>
  <si>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</si>
  <si>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</si>
  <si>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</si>
  <si>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</si>
  <si>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</si>
  <si>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</si>
  <si>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</si>
  <si>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</si>
  <si>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</si>
  <si>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</si>
  <si>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</si>
  <si>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</si>
  <si>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</si>
  <si>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</si>
  <si>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</si>
  <si>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</si>
  <si>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</si>
  <si>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</si>
  <si>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</si>
  <si>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</si>
  <si>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</si>
  <si>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</si>
  <si>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</si>
  <si>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</si>
  <si>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</si>
  <si>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</si>
  <si>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</si>
  <si>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</si>
  <si>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</si>
  <si>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</si>
  <si>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</si>
  <si>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</si>
  <si>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</si>
  <si>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</si>
  <si>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</si>
  <si>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</si>
  <si>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</si>
  <si>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</si>
  <si>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</si>
  <si>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</si>
  <si>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</si>
  <si>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</si>
  <si>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</si>
  <si>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</si>
  <si>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</si>
  <si>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</si>
  <si>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</si>
  <si>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</si>
  <si>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</si>
  <si>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</si>
  <si>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</si>
  <si>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</si>
  <si>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</si>
  <si>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</si>
  <si>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</si>
  <si>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</si>
  <si>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</si>
  <si>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</si>
  <si>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</si>
  <si>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</si>
  <si>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</si>
  <si>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</si>
  <si>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</si>
  <si>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</si>
  <si>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</si>
  <si>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Захарова,45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</si>
  <si>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</si>
  <si>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</si>
  <si>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</si>
  <si>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</si>
  <si>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</si>
  <si>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</si>
  <si>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</si>
  <si>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</si>
  <si>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</si>
  <si>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</si>
  <si>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</si>
  <si>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</si>
  <si>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Ремонт водосточных труб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</si>
  <si>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</si>
  <si>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</si>
  <si>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45 ул. Захарова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</si>
  <si>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вентилей</t>
  </si>
  <si>
    <t>Электромонтажные работы</t>
  </si>
  <si>
    <t>в том числе смена ламп</t>
  </si>
  <si>
    <t>5 шт.</t>
  </si>
  <si>
    <t>Остекление рам</t>
  </si>
  <si>
    <t>0,3 м2</t>
  </si>
  <si>
    <t>7 м.</t>
  </si>
  <si>
    <t>Окраска дверей</t>
  </si>
  <si>
    <t>38,2 м2</t>
  </si>
  <si>
    <t>Ремонт цементного пола (подъезд № 1)</t>
  </si>
  <si>
    <t>0,4 м2</t>
  </si>
  <si>
    <t>Установка информационных досок</t>
  </si>
  <si>
    <t>3 шт.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</si>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</sst>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26" fillId="0" borderId="0" xfId="0" applyNumberFormat="1" applyFont="1"/>
    <xf numFmtId="0" fontId="27" fillId="0" borderId="1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F67" sqref="F6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42578125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57" t="s">
        <v>22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23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24</v>
      </c>
      <c r="B5" s="57"/>
      <c r="C5" s="57"/>
      <c r="D5" s="57"/>
      <c r="E5" s="57"/>
      <c r="F5" s="57"/>
      <c r="G5" s="57"/>
    </row>
    <row r="6" spans="1:7" ht="13.5" customHeight="1" x14ac:dyDescent="0.25">
      <c r="A6" s="77" t="s">
        <v>25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109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78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27</v>
      </c>
      <c r="B10" s="80"/>
      <c r="C10" s="80"/>
      <c r="D10" s="80"/>
      <c r="E10" s="80"/>
    </row>
    <row r="11" spans="1:7" x14ac:dyDescent="0.25">
      <c r="A11" s="80" t="s">
        <v>28</v>
      </c>
      <c r="B11" s="80"/>
      <c r="C11" s="80"/>
      <c r="D11" s="80"/>
      <c r="E11" s="80"/>
      <c r="G11" s="52">
        <v>82871.62</v>
      </c>
    </row>
    <row r="12" spans="1:7" ht="11.25" customHeight="1" x14ac:dyDescent="0.25"/>
    <row r="13" spans="1:7" x14ac:dyDescent="0.25">
      <c r="A13" s="79" t="s">
        <v>26</v>
      </c>
      <c r="B13" s="79"/>
      <c r="C13" s="79"/>
      <c r="D13" s="79"/>
      <c r="E13" s="79"/>
    </row>
    <row r="15" spans="1:7" ht="36" x14ac:dyDescent="0.25">
      <c r="A15" s="62" t="s">
        <v>0</v>
      </c>
      <c r="B15" s="62"/>
      <c r="C15" s="14" t="s">
        <v>110</v>
      </c>
      <c r="D15" s="1" t="s">
        <v>111</v>
      </c>
      <c r="E15" s="4" t="s">
        <v>15</v>
      </c>
      <c r="F15" s="1" t="s">
        <v>112</v>
      </c>
      <c r="G15" s="17" t="s">
        <v>113</v>
      </c>
    </row>
    <row r="16" spans="1:7" x14ac:dyDescent="0.25">
      <c r="A16" s="62"/>
      <c r="B16" s="6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5">
        <v>1</v>
      </c>
      <c r="B17" s="65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53.25" customHeight="1" x14ac:dyDescent="0.25">
      <c r="A18" s="66" t="s">
        <v>68</v>
      </c>
      <c r="B18" s="66"/>
      <c r="C18" s="16">
        <f>C19+C20+C21+C22+C23</f>
        <v>186553.48</v>
      </c>
      <c r="D18" s="12">
        <f>D19+D20+D21+D22+D23</f>
        <v>461284.5</v>
      </c>
      <c r="E18" s="12">
        <f>E19+E20+E21+E22+E23</f>
        <v>647837.98</v>
      </c>
      <c r="F18" s="12">
        <f>F19+F20+F21+F22+F23</f>
        <v>406926.62</v>
      </c>
      <c r="G18" s="16">
        <f>G19+G20+G21+G22+G23</f>
        <v>240911.36000000007</v>
      </c>
      <c r="H18" s="24"/>
    </row>
    <row r="19" spans="1:10" ht="11.25" customHeight="1" x14ac:dyDescent="0.25">
      <c r="A19" s="59" t="s">
        <v>1</v>
      </c>
      <c r="B19" s="59"/>
      <c r="C19" s="16">
        <v>170721.76</v>
      </c>
      <c r="D19" s="12">
        <v>411461.28</v>
      </c>
      <c r="E19" s="12">
        <f>C19+D19</f>
        <v>582183.04</v>
      </c>
      <c r="F19" s="12">
        <f>361001.11+1907.1+351.58</f>
        <v>363259.79</v>
      </c>
      <c r="G19" s="16">
        <f>E19-F19</f>
        <v>218923.25000000006</v>
      </c>
      <c r="H19" s="24"/>
    </row>
    <row r="20" spans="1:10" ht="12" customHeight="1" x14ac:dyDescent="0.25">
      <c r="A20" s="59" t="s">
        <v>2</v>
      </c>
      <c r="B20" s="59"/>
      <c r="C20" s="16">
        <v>641.65</v>
      </c>
      <c r="D20" s="12">
        <v>2916.72</v>
      </c>
      <c r="E20" s="12">
        <f t="shared" ref="E20:E26" si="0">C20+D20</f>
        <v>3558.37</v>
      </c>
      <c r="F20" s="12">
        <f>2497.8+90.13-0.2</f>
        <v>2587.7300000000005</v>
      </c>
      <c r="G20" s="16">
        <f t="shared" ref="G20:G23" si="1">E20-F20</f>
        <v>970.63999999999942</v>
      </c>
      <c r="H20" s="27"/>
      <c r="I20" s="27"/>
      <c r="J20" s="27"/>
    </row>
    <row r="21" spans="1:10" ht="12" customHeight="1" x14ac:dyDescent="0.25">
      <c r="A21" s="59" t="s">
        <v>3</v>
      </c>
      <c r="B21" s="59"/>
      <c r="C21" s="16">
        <v>3031.44</v>
      </c>
      <c r="D21" s="12">
        <v>13367.76</v>
      </c>
      <c r="E21" s="12">
        <f t="shared" si="0"/>
        <v>16399.2</v>
      </c>
      <c r="F21" s="12">
        <v>11360.08</v>
      </c>
      <c r="G21" s="16">
        <f t="shared" si="1"/>
        <v>5039.1200000000008</v>
      </c>
      <c r="H21" s="24"/>
    </row>
    <row r="22" spans="1:10" ht="10.5" customHeight="1" x14ac:dyDescent="0.25">
      <c r="A22" s="59" t="s">
        <v>4</v>
      </c>
      <c r="B22" s="59"/>
      <c r="C22" s="16">
        <v>1461.98</v>
      </c>
      <c r="D22" s="12">
        <v>4374.3599999999997</v>
      </c>
      <c r="E22" s="12">
        <f t="shared" si="0"/>
        <v>5836.34</v>
      </c>
      <c r="F22" s="12">
        <f>3741.81+76.71</f>
        <v>3818.52</v>
      </c>
      <c r="G22" s="16">
        <f t="shared" si="1"/>
        <v>2017.8200000000002</v>
      </c>
    </row>
    <row r="23" spans="1:10" ht="12" customHeight="1" x14ac:dyDescent="0.25">
      <c r="A23" s="59" t="s">
        <v>5</v>
      </c>
      <c r="B23" s="59"/>
      <c r="C23" s="16">
        <v>10696.65</v>
      </c>
      <c r="D23" s="12">
        <v>29164.38</v>
      </c>
      <c r="E23" s="12">
        <f t="shared" si="0"/>
        <v>39861.03</v>
      </c>
      <c r="F23" s="12">
        <f>24869+1031.5</f>
        <v>25900.5</v>
      </c>
      <c r="G23" s="16">
        <f t="shared" si="1"/>
        <v>13960.529999999999</v>
      </c>
    </row>
    <row r="24" spans="1:10" ht="11.25" customHeight="1" x14ac:dyDescent="0.25">
      <c r="A24" s="68" t="s">
        <v>6</v>
      </c>
      <c r="B24" s="68"/>
      <c r="C24" s="16">
        <v>84618.4</v>
      </c>
      <c r="D24" s="12">
        <v>0</v>
      </c>
      <c r="E24" s="12">
        <f t="shared" si="0"/>
        <v>84618.4</v>
      </c>
      <c r="F24" s="12">
        <v>18287.259999999998</v>
      </c>
      <c r="G24" s="16">
        <f>E24-F24</f>
        <v>66331.14</v>
      </c>
    </row>
    <row r="25" spans="1:10" ht="10.5" customHeight="1" x14ac:dyDescent="0.25">
      <c r="A25" s="68" t="s">
        <v>7</v>
      </c>
      <c r="B25" s="68"/>
      <c r="C25" s="16">
        <v>48046.12</v>
      </c>
      <c r="D25" s="12">
        <v>0</v>
      </c>
      <c r="E25" s="12">
        <f t="shared" si="0"/>
        <v>48046.12</v>
      </c>
      <c r="F25" s="12">
        <f>20968.89+0.24</f>
        <v>20969.13</v>
      </c>
      <c r="G25" s="16">
        <f t="shared" ref="G25:G26" si="2">E25-F25</f>
        <v>27076.99</v>
      </c>
    </row>
    <row r="26" spans="1:10" ht="12.75" customHeight="1" x14ac:dyDescent="0.25">
      <c r="A26" s="68" t="s">
        <v>8</v>
      </c>
      <c r="B26" s="68"/>
      <c r="C26" s="16">
        <v>0</v>
      </c>
      <c r="D26" s="12">
        <v>2558.04</v>
      </c>
      <c r="E26" s="12">
        <f t="shared" si="0"/>
        <v>2558.04</v>
      </c>
      <c r="F26" s="12">
        <f>E26</f>
        <v>2558.04</v>
      </c>
      <c r="G26" s="16">
        <f t="shared" si="2"/>
        <v>0</v>
      </c>
    </row>
    <row r="27" spans="1:10" x14ac:dyDescent="0.25">
      <c r="A27" s="60" t="s">
        <v>9</v>
      </c>
      <c r="B27" s="60"/>
      <c r="C27" s="16">
        <f>C18++C24+C25+C26</f>
        <v>319218</v>
      </c>
      <c r="D27" s="12">
        <f>D18+D24+D25+D26</f>
        <v>463842.54</v>
      </c>
      <c r="E27" s="12">
        <f>E18+E24+E25+E26</f>
        <v>783060.54</v>
      </c>
      <c r="F27" s="12">
        <f>F18+F24+F25+F26</f>
        <v>448741.05</v>
      </c>
      <c r="G27" s="16">
        <f>G18+G24+G25+G26</f>
        <v>334319.49000000005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2" t="s">
        <v>10</v>
      </c>
      <c r="B31" s="61" t="s">
        <v>11</v>
      </c>
      <c r="C31" s="61"/>
      <c r="D31" s="61"/>
      <c r="E31" s="61"/>
      <c r="F31" s="2" t="s">
        <v>12</v>
      </c>
      <c r="G31" s="3" t="s">
        <v>16</v>
      </c>
    </row>
    <row r="32" spans="1:10" x14ac:dyDescent="0.25">
      <c r="A32" s="5" t="s">
        <v>17</v>
      </c>
      <c r="B32" s="63" t="s">
        <v>30</v>
      </c>
      <c r="C32" s="63"/>
      <c r="D32" s="63"/>
      <c r="E32" s="63"/>
      <c r="F32" s="13" t="s">
        <v>62</v>
      </c>
      <c r="G32" s="20">
        <v>25275.84</v>
      </c>
    </row>
    <row r="33" spans="1:9" ht="34.5" x14ac:dyDescent="0.25">
      <c r="A33" s="28" t="s">
        <v>18</v>
      </c>
      <c r="B33" s="64" t="s">
        <v>31</v>
      </c>
      <c r="C33" s="64"/>
      <c r="D33" s="64"/>
      <c r="E33" s="64"/>
      <c r="F33" s="1" t="s">
        <v>75</v>
      </c>
      <c r="G33" s="20">
        <v>17012.52</v>
      </c>
    </row>
    <row r="34" spans="1:9" ht="29.25" customHeight="1" x14ac:dyDescent="0.25">
      <c r="A34" s="6" t="s">
        <v>19</v>
      </c>
      <c r="B34" s="67" t="s">
        <v>32</v>
      </c>
      <c r="C34" s="67"/>
      <c r="D34" s="67"/>
      <c r="E34" s="67"/>
      <c r="F34" s="54" t="s">
        <v>74</v>
      </c>
      <c r="G34" s="20">
        <v>83607</v>
      </c>
    </row>
    <row r="35" spans="1:9" ht="15" customHeight="1" x14ac:dyDescent="0.25">
      <c r="A35" s="5" t="s">
        <v>20</v>
      </c>
      <c r="B35" s="63" t="s">
        <v>33</v>
      </c>
      <c r="C35" s="63"/>
      <c r="D35" s="63"/>
      <c r="E35" s="63"/>
      <c r="F35" s="55"/>
      <c r="G35" s="20">
        <v>28435.56</v>
      </c>
    </row>
    <row r="36" spans="1:9" ht="14.25" customHeight="1" x14ac:dyDescent="0.25">
      <c r="A36" s="26" t="s">
        <v>76</v>
      </c>
      <c r="B36" s="73" t="s">
        <v>71</v>
      </c>
      <c r="C36" s="73"/>
      <c r="D36" s="73"/>
      <c r="E36" s="73"/>
      <c r="F36" s="55"/>
      <c r="G36" s="20">
        <v>0</v>
      </c>
    </row>
    <row r="37" spans="1:9" ht="12.75" customHeight="1" x14ac:dyDescent="0.25">
      <c r="A37" s="29" t="s">
        <v>77</v>
      </c>
      <c r="B37" s="73" t="s">
        <v>72</v>
      </c>
      <c r="C37" s="73"/>
      <c r="D37" s="73"/>
      <c r="E37" s="73"/>
      <c r="F37" s="55"/>
      <c r="G37" s="20">
        <v>0</v>
      </c>
    </row>
    <row r="38" spans="1:9" ht="12.75" customHeight="1" x14ac:dyDescent="0.25">
      <c r="A38" s="30" t="s">
        <v>29</v>
      </c>
      <c r="B38" s="63" t="s">
        <v>116</v>
      </c>
      <c r="C38" s="63"/>
      <c r="D38" s="63"/>
      <c r="E38" s="63"/>
      <c r="F38" s="56"/>
      <c r="G38" s="20">
        <v>3402.6</v>
      </c>
    </row>
    <row r="39" spans="1:9" ht="16.5" customHeight="1" x14ac:dyDescent="0.25">
      <c r="A39" s="5" t="s">
        <v>34</v>
      </c>
      <c r="B39" s="64" t="s">
        <v>69</v>
      </c>
      <c r="C39" s="64"/>
      <c r="D39" s="64"/>
      <c r="E39" s="64"/>
      <c r="F39" s="19" t="s">
        <v>60</v>
      </c>
      <c r="G39" s="20">
        <v>4860.72</v>
      </c>
    </row>
    <row r="40" spans="1:9" ht="15.75" customHeight="1" x14ac:dyDescent="0.25">
      <c r="A40" s="26" t="s">
        <v>38</v>
      </c>
      <c r="B40" s="69" t="s">
        <v>70</v>
      </c>
      <c r="C40" s="70"/>
      <c r="D40" s="70"/>
      <c r="E40" s="71"/>
      <c r="F40" s="19"/>
      <c r="G40" s="20">
        <v>0</v>
      </c>
    </row>
    <row r="41" spans="1:9" ht="15.75" customHeight="1" x14ac:dyDescent="0.25">
      <c r="A41" s="26" t="s">
        <v>39</v>
      </c>
      <c r="B41" s="69" t="s">
        <v>66</v>
      </c>
      <c r="C41" s="70"/>
      <c r="D41" s="70"/>
      <c r="E41" s="71"/>
      <c r="F41" s="19"/>
      <c r="G41" s="20">
        <v>0</v>
      </c>
    </row>
    <row r="42" spans="1:9" x14ac:dyDescent="0.25">
      <c r="A42" s="5" t="s">
        <v>40</v>
      </c>
      <c r="B42" s="63" t="s">
        <v>35</v>
      </c>
      <c r="C42" s="63"/>
      <c r="D42" s="63"/>
      <c r="E42" s="63"/>
      <c r="F42" s="13" t="s">
        <v>63</v>
      </c>
      <c r="G42" s="20">
        <v>51715.02</v>
      </c>
    </row>
    <row r="43" spans="1:9" x14ac:dyDescent="0.25">
      <c r="A43" s="5" t="s">
        <v>41</v>
      </c>
      <c r="B43" s="63" t="s">
        <v>36</v>
      </c>
      <c r="C43" s="63"/>
      <c r="D43" s="63"/>
      <c r="E43" s="63"/>
      <c r="F43" s="13" t="s">
        <v>63</v>
      </c>
      <c r="G43" s="20">
        <v>77540.42</v>
      </c>
      <c r="I43" s="23"/>
    </row>
    <row r="44" spans="1:9" x14ac:dyDescent="0.25">
      <c r="A44" s="26" t="s">
        <v>42</v>
      </c>
      <c r="B44" s="69" t="s">
        <v>73</v>
      </c>
      <c r="C44" s="70"/>
      <c r="D44" s="70"/>
      <c r="E44" s="71"/>
      <c r="F44" s="13"/>
      <c r="G44" s="20">
        <v>0</v>
      </c>
    </row>
    <row r="45" spans="1:9" x14ac:dyDescent="0.25">
      <c r="A45" s="5" t="s">
        <v>44</v>
      </c>
      <c r="B45" s="63" t="s">
        <v>37</v>
      </c>
      <c r="C45" s="63"/>
      <c r="D45" s="63"/>
      <c r="E45" s="63"/>
      <c r="F45" s="18" t="s">
        <v>61</v>
      </c>
      <c r="G45" s="20">
        <v>191.1</v>
      </c>
    </row>
    <row r="46" spans="1:9" x14ac:dyDescent="0.25">
      <c r="A46" s="74" t="s">
        <v>43</v>
      </c>
      <c r="B46" s="75"/>
      <c r="C46" s="75"/>
      <c r="D46" s="75"/>
      <c r="E46" s="76"/>
      <c r="F46" s="5"/>
      <c r="G46" s="20"/>
    </row>
    <row r="47" spans="1:9" ht="12" customHeight="1" x14ac:dyDescent="0.25">
      <c r="A47" s="18" t="s">
        <v>45</v>
      </c>
      <c r="B47" s="72" t="s">
        <v>2</v>
      </c>
      <c r="C47" s="72"/>
      <c r="D47" s="72"/>
      <c r="E47" s="72"/>
      <c r="F47" s="53" t="s">
        <v>117</v>
      </c>
      <c r="G47" s="12">
        <f>D20</f>
        <v>2916.72</v>
      </c>
    </row>
    <row r="48" spans="1:9" ht="12" customHeight="1" x14ac:dyDescent="0.25">
      <c r="A48" s="18" t="s">
        <v>46</v>
      </c>
      <c r="B48" s="72" t="s">
        <v>3</v>
      </c>
      <c r="C48" s="72"/>
      <c r="D48" s="72"/>
      <c r="E48" s="72"/>
      <c r="F48" s="13" t="s">
        <v>64</v>
      </c>
      <c r="G48" s="12">
        <f>D21</f>
        <v>13367.76</v>
      </c>
    </row>
    <row r="49" spans="1:7" ht="12" customHeight="1" x14ac:dyDescent="0.25">
      <c r="A49" s="18" t="s">
        <v>48</v>
      </c>
      <c r="B49" s="72" t="s">
        <v>47</v>
      </c>
      <c r="C49" s="72"/>
      <c r="D49" s="72"/>
      <c r="E49" s="72"/>
      <c r="F49" s="13" t="s">
        <v>65</v>
      </c>
      <c r="G49" s="12">
        <f>D23+45564.8</f>
        <v>74729.180000000008</v>
      </c>
    </row>
    <row r="50" spans="1:7" ht="12" customHeight="1" x14ac:dyDescent="0.25">
      <c r="A50" s="18" t="s">
        <v>49</v>
      </c>
      <c r="B50" s="72" t="s">
        <v>4</v>
      </c>
      <c r="C50" s="72"/>
      <c r="D50" s="72"/>
      <c r="E50" s="72"/>
      <c r="F50" s="53" t="s">
        <v>117</v>
      </c>
      <c r="G50" s="12">
        <f>D22</f>
        <v>4374.3599999999997</v>
      </c>
    </row>
    <row r="51" spans="1:7" ht="14.25" customHeight="1" x14ac:dyDescent="0.25">
      <c r="A51" s="5" t="s">
        <v>50</v>
      </c>
      <c r="B51" s="83" t="s">
        <v>15</v>
      </c>
      <c r="C51" s="83"/>
      <c r="D51" s="83"/>
      <c r="E51" s="83"/>
      <c r="F51" s="5"/>
      <c r="G51" s="12">
        <f>SUM(G32:G50)</f>
        <v>387428.79999999993</v>
      </c>
    </row>
    <row r="52" spans="1:7" x14ac:dyDescent="0.25">
      <c r="A52" s="5" t="s">
        <v>67</v>
      </c>
      <c r="B52" s="74" t="s">
        <v>114</v>
      </c>
      <c r="C52" s="75"/>
      <c r="D52" s="75"/>
      <c r="E52" s="75"/>
      <c r="F52" s="76"/>
      <c r="G52" s="21">
        <f>G11+F18+F26-G51</f>
        <v>104927.48000000004</v>
      </c>
    </row>
    <row r="53" spans="1:7" ht="11.25" customHeight="1" x14ac:dyDescent="0.25"/>
    <row r="54" spans="1:7" x14ac:dyDescent="0.25">
      <c r="A54" s="81" t="s">
        <v>51</v>
      </c>
      <c r="B54" s="81"/>
      <c r="C54" s="10"/>
      <c r="D54" s="10"/>
      <c r="E54" s="10"/>
    </row>
    <row r="55" spans="1:7" x14ac:dyDescent="0.25">
      <c r="A55" s="82" t="s">
        <v>115</v>
      </c>
      <c r="B55" s="82"/>
      <c r="C55" s="82"/>
      <c r="D55" s="82"/>
      <c r="E55" s="82"/>
      <c r="G55" s="25">
        <f>G24+G25</f>
        <v>93408.13</v>
      </c>
    </row>
    <row r="56" spans="1:7" ht="11.25" customHeight="1" x14ac:dyDescent="0.25">
      <c r="A56" s="10"/>
      <c r="B56" s="10"/>
      <c r="C56" s="10"/>
      <c r="D56" s="10"/>
      <c r="E56" s="10"/>
    </row>
    <row r="57" spans="1:7" x14ac:dyDescent="0.25">
      <c r="A57" s="81" t="s">
        <v>52</v>
      </c>
      <c r="B57" s="81"/>
      <c r="C57" s="10"/>
      <c r="D57" s="10"/>
      <c r="E57" s="10"/>
    </row>
    <row r="58" spans="1:7" ht="9" customHeight="1" x14ac:dyDescent="0.25"/>
    <row r="59" spans="1:7" x14ac:dyDescent="0.25">
      <c r="A59" s="13" t="s">
        <v>10</v>
      </c>
      <c r="B59" s="84" t="s">
        <v>55</v>
      </c>
      <c r="C59" s="85"/>
      <c r="D59" s="85"/>
      <c r="E59" s="86"/>
      <c r="F59" s="11" t="s">
        <v>53</v>
      </c>
      <c r="G59" s="5" t="s">
        <v>54</v>
      </c>
    </row>
    <row r="60" spans="1:7" ht="12" customHeight="1" x14ac:dyDescent="0.25">
      <c r="A60" s="13" t="s">
        <v>17</v>
      </c>
      <c r="B60" s="87" t="s">
        <v>56</v>
      </c>
      <c r="C60" s="88"/>
      <c r="D60" s="88"/>
      <c r="E60" s="89"/>
      <c r="F60" s="31">
        <v>1</v>
      </c>
      <c r="G60" s="33">
        <v>20000</v>
      </c>
    </row>
    <row r="61" spans="1:7" ht="12" customHeight="1" x14ac:dyDescent="0.25">
      <c r="A61" s="13" t="s">
        <v>18</v>
      </c>
      <c r="B61" s="87" t="s">
        <v>57</v>
      </c>
      <c r="C61" s="88"/>
      <c r="D61" s="88"/>
      <c r="E61" s="89"/>
      <c r="F61" s="31"/>
      <c r="G61" s="32"/>
    </row>
    <row r="62" spans="1:7" ht="12" customHeight="1" x14ac:dyDescent="0.25">
      <c r="A62" s="13" t="s">
        <v>19</v>
      </c>
      <c r="B62" s="87" t="s">
        <v>58</v>
      </c>
      <c r="C62" s="88"/>
      <c r="D62" s="88"/>
      <c r="E62" s="89"/>
      <c r="F62" s="31">
        <v>5</v>
      </c>
      <c r="G62" s="33">
        <v>138549.74</v>
      </c>
    </row>
  </sheetData>
  <mergeCells count="51">
    <mergeCell ref="B59:E59"/>
    <mergeCell ref="B60:E60"/>
    <mergeCell ref="B61:E61"/>
    <mergeCell ref="B62:E62"/>
    <mergeCell ref="B52:F52"/>
    <mergeCell ref="A54:B54"/>
    <mergeCell ref="A55:E55"/>
    <mergeCell ref="A57:B57"/>
    <mergeCell ref="B48:E48"/>
    <mergeCell ref="B49:E49"/>
    <mergeCell ref="B50:E50"/>
    <mergeCell ref="B51:E51"/>
    <mergeCell ref="A5:G5"/>
    <mergeCell ref="A6:G6"/>
    <mergeCell ref="A7:G7"/>
    <mergeCell ref="A8:G8"/>
    <mergeCell ref="A13:E13"/>
    <mergeCell ref="A10:E10"/>
    <mergeCell ref="A11:E11"/>
    <mergeCell ref="B45:E45"/>
    <mergeCell ref="B47:E47"/>
    <mergeCell ref="B36:E36"/>
    <mergeCell ref="B37:E37"/>
    <mergeCell ref="B38:E38"/>
    <mergeCell ref="B39:E39"/>
    <mergeCell ref="B42:E42"/>
    <mergeCell ref="A46:E46"/>
    <mergeCell ref="B44:E44"/>
    <mergeCell ref="A24:B24"/>
    <mergeCell ref="A25:B25"/>
    <mergeCell ref="A26:B26"/>
    <mergeCell ref="B43:E43"/>
    <mergeCell ref="B40:E40"/>
    <mergeCell ref="B41:E41"/>
    <mergeCell ref="B35:E35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3.937007874015748E-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7" workbookViewId="0">
      <selection activeCell="B4" sqref="B4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x14ac:dyDescent="0.25">
      <c r="D1" s="34" t="s">
        <v>79</v>
      </c>
    </row>
    <row r="2" spans="1:4" ht="50.25" customHeight="1" x14ac:dyDescent="0.25">
      <c r="A2" s="90" t="s">
        <v>94</v>
      </c>
      <c r="B2" s="91"/>
      <c r="C2" s="91"/>
      <c r="D2" s="91"/>
    </row>
    <row r="3" spans="1:4" ht="15.75" x14ac:dyDescent="0.25">
      <c r="A3" s="35" t="s">
        <v>10</v>
      </c>
      <c r="B3" s="35" t="s">
        <v>80</v>
      </c>
      <c r="C3" s="35" t="s">
        <v>81</v>
      </c>
      <c r="D3" s="36" t="s">
        <v>82</v>
      </c>
    </row>
    <row r="4" spans="1:4" ht="15.75" x14ac:dyDescent="0.25">
      <c r="A4" s="35">
        <v>1</v>
      </c>
      <c r="B4" s="37" t="s">
        <v>83</v>
      </c>
      <c r="C4" s="36"/>
      <c r="D4" s="38"/>
    </row>
    <row r="5" spans="1:4" ht="15.75" x14ac:dyDescent="0.25">
      <c r="A5" s="35"/>
      <c r="B5" s="39" t="s">
        <v>84</v>
      </c>
      <c r="C5" s="35"/>
      <c r="D5" s="38">
        <v>715</v>
      </c>
    </row>
    <row r="6" spans="1:4" ht="15.75" x14ac:dyDescent="0.25">
      <c r="A6" s="35"/>
      <c r="B6" s="40" t="s">
        <v>95</v>
      </c>
      <c r="C6" s="35" t="s">
        <v>85</v>
      </c>
      <c r="D6" s="38"/>
    </row>
    <row r="7" spans="1:4" ht="15.75" x14ac:dyDescent="0.25">
      <c r="A7" s="35"/>
      <c r="B7" s="40"/>
      <c r="C7" s="35"/>
      <c r="D7" s="38"/>
    </row>
    <row r="8" spans="1:4" ht="15.75" x14ac:dyDescent="0.25">
      <c r="A8" s="35"/>
      <c r="B8" s="41" t="s">
        <v>86</v>
      </c>
      <c r="C8" s="35"/>
      <c r="D8" s="38">
        <v>2916</v>
      </c>
    </row>
    <row r="9" spans="1:4" ht="15.75" x14ac:dyDescent="0.25">
      <c r="A9" s="35"/>
      <c r="B9" s="39" t="s">
        <v>87</v>
      </c>
      <c r="C9" s="35" t="s">
        <v>88</v>
      </c>
      <c r="D9" s="38">
        <v>40317</v>
      </c>
    </row>
    <row r="10" spans="1:4" ht="15.75" x14ac:dyDescent="0.25">
      <c r="A10" s="35"/>
      <c r="B10" s="39" t="s">
        <v>89</v>
      </c>
      <c r="C10" s="35"/>
      <c r="D10" s="38">
        <v>1556</v>
      </c>
    </row>
    <row r="11" spans="1:4" ht="15.75" x14ac:dyDescent="0.25">
      <c r="A11" s="35"/>
      <c r="B11" s="39"/>
      <c r="C11" s="35"/>
      <c r="D11" s="38"/>
    </row>
    <row r="12" spans="1:4" ht="15.75" x14ac:dyDescent="0.25">
      <c r="A12" s="35">
        <v>2</v>
      </c>
      <c r="B12" s="37" t="s">
        <v>96</v>
      </c>
      <c r="C12" s="35"/>
      <c r="D12" s="38">
        <v>253</v>
      </c>
    </row>
    <row r="13" spans="1:4" ht="15.75" x14ac:dyDescent="0.25">
      <c r="A13" s="35"/>
      <c r="B13" s="40" t="s">
        <v>97</v>
      </c>
      <c r="C13" s="35" t="s">
        <v>98</v>
      </c>
      <c r="D13" s="38"/>
    </row>
    <row r="14" spans="1:4" ht="15.75" x14ac:dyDescent="0.25">
      <c r="A14" s="35"/>
      <c r="B14" s="40"/>
      <c r="C14" s="35"/>
      <c r="D14" s="38"/>
    </row>
    <row r="15" spans="1:4" ht="15.75" x14ac:dyDescent="0.25">
      <c r="A15" s="35">
        <v>3</v>
      </c>
      <c r="B15" s="37" t="s">
        <v>90</v>
      </c>
      <c r="C15" s="35"/>
      <c r="D15" s="38"/>
    </row>
    <row r="16" spans="1:4" ht="15.75" x14ac:dyDescent="0.25">
      <c r="A16" s="35"/>
      <c r="B16" s="39" t="s">
        <v>99</v>
      </c>
      <c r="C16" s="35" t="s">
        <v>100</v>
      </c>
      <c r="D16" s="38">
        <v>530</v>
      </c>
    </row>
    <row r="17" spans="1:4" ht="15.75" x14ac:dyDescent="0.25">
      <c r="A17" s="35"/>
      <c r="B17" s="39" t="s">
        <v>91</v>
      </c>
      <c r="C17" s="35" t="s">
        <v>101</v>
      </c>
      <c r="D17" s="38">
        <v>5236</v>
      </c>
    </row>
    <row r="18" spans="1:4" ht="15.75" x14ac:dyDescent="0.25">
      <c r="A18" s="35"/>
      <c r="B18" s="39" t="s">
        <v>102</v>
      </c>
      <c r="C18" s="35" t="s">
        <v>103</v>
      </c>
      <c r="D18" s="38">
        <v>2485</v>
      </c>
    </row>
    <row r="19" spans="1:4" ht="15.75" x14ac:dyDescent="0.25">
      <c r="A19" s="35"/>
      <c r="B19" s="39" t="s">
        <v>104</v>
      </c>
      <c r="C19" s="35" t="s">
        <v>105</v>
      </c>
      <c r="D19" s="38">
        <v>177</v>
      </c>
    </row>
    <row r="20" spans="1:4" ht="15.75" x14ac:dyDescent="0.25">
      <c r="A20" s="35"/>
      <c r="B20" s="39" t="s">
        <v>106</v>
      </c>
      <c r="C20" s="35" t="s">
        <v>107</v>
      </c>
      <c r="D20" s="38">
        <v>1366</v>
      </c>
    </row>
    <row r="21" spans="1:4" ht="15.75" x14ac:dyDescent="0.25">
      <c r="A21" s="35"/>
      <c r="B21" s="39" t="s">
        <v>92</v>
      </c>
      <c r="C21" s="35"/>
      <c r="D21" s="38"/>
    </row>
    <row r="22" spans="1:4" ht="30.75" x14ac:dyDescent="0.25">
      <c r="A22" s="35"/>
      <c r="B22" s="39" t="s">
        <v>108</v>
      </c>
      <c r="C22" s="35"/>
      <c r="D22" s="38">
        <v>6869</v>
      </c>
    </row>
    <row r="23" spans="1:4" ht="15.75" x14ac:dyDescent="0.25">
      <c r="A23" s="35"/>
      <c r="B23" s="39"/>
      <c r="C23" s="35"/>
      <c r="D23" s="38"/>
    </row>
    <row r="24" spans="1:4" ht="15.75" x14ac:dyDescent="0.25">
      <c r="A24" s="35">
        <v>4</v>
      </c>
      <c r="B24" s="37" t="s">
        <v>93</v>
      </c>
      <c r="C24" s="35"/>
      <c r="D24" s="38">
        <v>21187</v>
      </c>
    </row>
    <row r="25" spans="1:4" ht="15.75" x14ac:dyDescent="0.25">
      <c r="A25" s="36"/>
      <c r="B25" s="42" t="s">
        <v>9</v>
      </c>
      <c r="C25" s="35"/>
      <c r="D25" s="43">
        <f>SUM(D5:D24)</f>
        <v>83607</v>
      </c>
    </row>
    <row r="26" spans="1:4" ht="15.75" x14ac:dyDescent="0.25">
      <c r="A26" s="44"/>
      <c r="B26" s="44"/>
      <c r="C26" s="44"/>
    </row>
    <row r="27" spans="1:4" ht="15.75" x14ac:dyDescent="0.25">
      <c r="A27" s="44"/>
      <c r="B27" s="44"/>
      <c r="C27" s="44"/>
    </row>
    <row r="28" spans="1:4" ht="15.75" x14ac:dyDescent="0.25">
      <c r="A28" s="44"/>
      <c r="B28" s="44"/>
      <c r="C28" s="44"/>
    </row>
    <row r="29" spans="1:4" ht="15.75" x14ac:dyDescent="0.25">
      <c r="A29" s="44"/>
      <c r="B29" s="45"/>
      <c r="C29" s="46"/>
    </row>
    <row r="30" spans="1:4" ht="15.75" x14ac:dyDescent="0.25">
      <c r="A30" s="44"/>
      <c r="B30" s="44"/>
      <c r="C30" s="46"/>
      <c r="D30" s="47"/>
    </row>
    <row r="31" spans="1:4" x14ac:dyDescent="0.25">
      <c r="A31" s="48"/>
      <c r="B31" s="49"/>
      <c r="C31" s="50"/>
    </row>
    <row r="32" spans="1:4" x14ac:dyDescent="0.25">
      <c r="C32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2020-03-19T07:47:30Z</cp:lastPrinted>
  <dcterms:created xsi:type="dcterms:W3CDTF">2018-08-28T07:18:51Z</dcterms:created>
  <dcterms:modified xsi:type="dcterms:W3CDTF">2020-03-20T07:34:54Z</dcterms:modified>
</cp:coreProperties>
</file>