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19" i="1" l="1"/>
  <c r="D19" i="1"/>
  <c r="F24" i="1"/>
  <c r="D24" i="1"/>
  <c r="G46" i="1"/>
  <c r="D42" i="2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<sst xmlns="http://schemas.openxmlformats.org/spreadsheetml/2006/main" count="160" uniqueCount="140">
  <si>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</si>
  <si>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</si>
  <si>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</si>
  <si>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</si>
  <si>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</si>
  <si>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</si>
  <si>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</si>
  <si>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</si>
  <si>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</si>
  <si>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</si>
  <si>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</si>
  <si>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</si>
  <si>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</si>
  <si>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</si>
  <si>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</si>
  <si>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</si>
  <si>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</si>
  <si>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</si>
  <si>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</si>
  <si>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</si>
  <si>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</si>
  <si>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</si>
  <si>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</si>
  <si>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</si>
  <si>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</si>
  <si>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</si>
  <si>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</si>
  <si>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</si>
  <si>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</si>
  <si>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</si>
  <si>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</si>
  <si>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</si>
  <si>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</si>
  <si>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</si>
  <si>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</si>
  <si>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</si>
  <si>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</si>
  <si>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</si>
  <si>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</si>
  <si>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</si>
  <si>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</si>
  <si>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</si>
  <si>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</si>
  <si>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</si>
  <si>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</si>
  <si>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</si>
  <si>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</si>
  <si>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</si>
  <si>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</si>
  <si>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</si>
  <si>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</si>
  <si>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</si>
  <si>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</si>
  <si>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</si>
  <si>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</si>
  <si>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</si>
  <si>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</si>
  <si>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</si>
  <si>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</si>
  <si>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</si>
  <si>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</si>
  <si>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</si>
  <si>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</si>
  <si>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</si>
  <si>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</si>
  <si>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</si>
  <si>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</si>
  <si>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</si>
  <si>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</si>
  <si>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</si>
  <si>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</si>
  <si>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</si>
  <si>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</si>
  <si>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</si>
  <si>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</si>
  <si>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</si>
  <si>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</si>
  <si>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</si>
  <si>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насосных станций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</si>
  <si>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Юбилейная,12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</si>
  <si>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</si>
  <si>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</si>
  <si>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</si>
  <si>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</si>
  <si>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</si>
  <si>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</si>
  <si>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</si>
  <si>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</si>
  <si>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</si>
  <si>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Юбилейная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</si>
  <si>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</si>
  <si>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</si>
  <si>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</si>
  <si>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</si>
  <si>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</si>
  <si>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</si>
  <si>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71 м.</t>
  </si>
  <si>
    <t>смена вентилей</t>
  </si>
  <si>
    <t>18 шт.</t>
  </si>
  <si>
    <t>Ремонт системы центрального отопления</t>
  </si>
  <si>
    <t>в том числе:</t>
  </si>
  <si>
    <t>3 шт.</t>
  </si>
  <si>
    <t>смена приборов отопления</t>
  </si>
  <si>
    <t>1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</si>
  <si>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</si>
  <si>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</si>
  <si>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</si>
  <si>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</si>
  <si>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</si>
  <si>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</si>
  <si>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9,1 м.</t>
  </si>
  <si>
    <t>прочистка труб</t>
  </si>
  <si>
    <t>39 м.</t>
  </si>
  <si>
    <t>Электромонтажные работы</t>
  </si>
  <si>
    <t>в том числе смена ламп</t>
  </si>
  <si>
    <t>2 шт.</t>
  </si>
  <si>
    <t>ремонт электрощитов</t>
  </si>
  <si>
    <t>16 шт.</t>
  </si>
  <si>
    <t>смена выключателей автоматических</t>
  </si>
  <si>
    <t>1 шт.</t>
  </si>
  <si>
    <t>смена электропроводки</t>
  </si>
  <si>
    <t>15 м.</t>
  </si>
  <si>
    <t>установка розеток</t>
  </si>
  <si>
    <t>смена светильников</t>
  </si>
  <si>
    <t>смена светодиодных светильников с датчиками движения</t>
  </si>
  <si>
    <t>11 м.</t>
  </si>
  <si>
    <t>Общестроительные работы</t>
  </si>
  <si>
    <t>Ремонт межпанельных швов</t>
  </si>
  <si>
    <t>217 м.</t>
  </si>
  <si>
    <t>Ремонт козырьков лоджий</t>
  </si>
  <si>
    <t>8 м2</t>
  </si>
  <si>
    <t>Смена замков с проушинами</t>
  </si>
  <si>
    <t>Осмотры конструктивных элементов здания</t>
  </si>
  <si>
    <t>Очистка подвального помещения</t>
  </si>
  <si>
    <t>Прочие работы</t>
  </si>
  <si>
    <t>Благоустройство</t>
  </si>
  <si>
    <t>Подсыпка территории</t>
  </si>
  <si>
    <t>4 м3</t>
  </si>
  <si>
    <t>ГП ЯО "Северный Водоканал"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</si>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</sst>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6" xfId="0" applyBorder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17" fillId="0" borderId="1" xfId="0" applyFont="1" applyBorder="1"/>
    <xf numFmtId="0" fontId="0" fillId="0" borderId="0" xfId="0" applyBorder="1"/>
    <xf numFmtId="164" fontId="19" fillId="0" borderId="1" xfId="0" applyNumberFormat="1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8" fillId="0" borderId="1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C27" sqref="C27"/>
    </sheetView>
  </sheetViews>
  <sheetFormatPr defaultRowHeight="15" x14ac:dyDescent="0.25"/>
  <cols>
    <col min="1" max="1" width="4.42578125" customWidth="1"/>
    <col min="2" max="2" width="21.28515625" customWidth="1"/>
    <col min="3" max="3" width="11.5703125" customWidth="1"/>
    <col min="4" max="4" width="15.5703125" customWidth="1"/>
    <col min="5" max="5" width="18" customWidth="1"/>
    <col min="6" max="6" width="15.5703125" customWidth="1"/>
    <col min="7" max="7" width="12.7109375" customWidth="1"/>
    <col min="8" max="8" width="9" customWidth="1"/>
    <col min="9" max="10" width="9.42578125" customWidth="1"/>
    <col min="11" max="11" width="9.5703125" bestFit="1" customWidth="1"/>
    <col min="12" max="12" width="9.85546875" customWidth="1"/>
    <col min="13" max="13" width="10.42578125" customWidth="1"/>
  </cols>
  <sheetData>
    <row r="2" spans="1:7" x14ac:dyDescent="0.25">
      <c r="A2" s="63" t="s">
        <v>22</v>
      </c>
      <c r="B2" s="63"/>
      <c r="C2" s="63"/>
      <c r="D2" s="63"/>
      <c r="E2" s="63"/>
      <c r="F2" s="63"/>
      <c r="G2" s="63"/>
    </row>
    <row r="3" spans="1:7" ht="15.75" thickBot="1" x14ac:dyDescent="0.3">
      <c r="A3" s="64" t="s">
        <v>23</v>
      </c>
      <c r="B3" s="64"/>
      <c r="C3" s="64"/>
      <c r="D3" s="64"/>
      <c r="E3" s="64"/>
      <c r="F3" s="64"/>
      <c r="G3" s="64"/>
    </row>
    <row r="4" spans="1:7" ht="8.25" customHeight="1" x14ac:dyDescent="0.25"/>
    <row r="5" spans="1:7" x14ac:dyDescent="0.25">
      <c r="A5" s="63" t="s">
        <v>24</v>
      </c>
      <c r="B5" s="63"/>
      <c r="C5" s="63"/>
      <c r="D5" s="63"/>
      <c r="E5" s="63"/>
      <c r="F5" s="63"/>
      <c r="G5" s="63"/>
    </row>
    <row r="6" spans="1:7" ht="13.5" customHeight="1" x14ac:dyDescent="0.25">
      <c r="A6" s="87" t="s">
        <v>25</v>
      </c>
      <c r="B6" s="87"/>
      <c r="C6" s="87"/>
      <c r="D6" s="87"/>
      <c r="E6" s="87"/>
      <c r="F6" s="87"/>
      <c r="G6" s="87"/>
    </row>
    <row r="7" spans="1:7" ht="15" customHeight="1" x14ac:dyDescent="0.25">
      <c r="A7" s="88" t="s">
        <v>81</v>
      </c>
      <c r="B7" s="88"/>
      <c r="C7" s="88"/>
      <c r="D7" s="88"/>
      <c r="E7" s="88"/>
      <c r="F7" s="88"/>
      <c r="G7" s="88"/>
    </row>
    <row r="8" spans="1:7" ht="15.75" x14ac:dyDescent="0.25">
      <c r="A8" s="87" t="s">
        <v>79</v>
      </c>
      <c r="B8" s="87"/>
      <c r="C8" s="87"/>
      <c r="D8" s="87"/>
      <c r="E8" s="87"/>
      <c r="F8" s="87"/>
      <c r="G8" s="87"/>
    </row>
    <row r="9" spans="1:7" ht="9.75" customHeight="1" x14ac:dyDescent="0.25"/>
    <row r="10" spans="1:7" x14ac:dyDescent="0.25">
      <c r="A10" s="90" t="s">
        <v>27</v>
      </c>
      <c r="B10" s="90"/>
      <c r="C10" s="90"/>
      <c r="D10" s="90"/>
      <c r="E10" s="90"/>
    </row>
    <row r="11" spans="1:7" x14ac:dyDescent="0.25">
      <c r="A11" s="90" t="s">
        <v>28</v>
      </c>
      <c r="B11" s="90"/>
      <c r="C11" s="90"/>
      <c r="D11" s="90"/>
      <c r="E11" s="90"/>
      <c r="G11" s="26">
        <v>439968.19</v>
      </c>
    </row>
    <row r="12" spans="1:7" ht="11.25" customHeight="1" x14ac:dyDescent="0.25"/>
    <row r="13" spans="1:7" x14ac:dyDescent="0.25">
      <c r="A13" s="89" t="s">
        <v>26</v>
      </c>
      <c r="B13" s="89"/>
      <c r="C13" s="89"/>
      <c r="D13" s="89"/>
      <c r="E13" s="89"/>
    </row>
    <row r="15" spans="1:7" ht="36" x14ac:dyDescent="0.25">
      <c r="A15" s="68" t="s">
        <v>0</v>
      </c>
      <c r="B15" s="68"/>
      <c r="C15" s="17" t="s">
        <v>82</v>
      </c>
      <c r="D15" s="2" t="s">
        <v>83</v>
      </c>
      <c r="E15" s="5" t="s">
        <v>15</v>
      </c>
      <c r="F15" s="2" t="s">
        <v>84</v>
      </c>
      <c r="G15" s="20" t="s">
        <v>85</v>
      </c>
    </row>
    <row r="16" spans="1:7" x14ac:dyDescent="0.25">
      <c r="A16" s="68"/>
      <c r="B16" s="68"/>
      <c r="C16" s="18" t="s">
        <v>14</v>
      </c>
      <c r="D16" s="10" t="s">
        <v>14</v>
      </c>
      <c r="E16" s="10" t="s">
        <v>14</v>
      </c>
      <c r="F16" s="10" t="s">
        <v>14</v>
      </c>
      <c r="G16" s="18" t="s">
        <v>14</v>
      </c>
    </row>
    <row r="17" spans="1:11" x14ac:dyDescent="0.25">
      <c r="A17" s="71">
        <v>1</v>
      </c>
      <c r="B17" s="71"/>
      <c r="C17" s="18">
        <v>2</v>
      </c>
      <c r="D17" s="10">
        <v>3</v>
      </c>
      <c r="E17" s="10" t="s">
        <v>13</v>
      </c>
      <c r="F17" s="10">
        <v>5</v>
      </c>
      <c r="G17" s="18" t="s">
        <v>59</v>
      </c>
    </row>
    <row r="18" spans="1:11" ht="53.25" customHeight="1" x14ac:dyDescent="0.25">
      <c r="A18" s="72" t="s">
        <v>67</v>
      </c>
      <c r="B18" s="72"/>
      <c r="C18" s="19">
        <f>C19+C20+C21+C22+C23</f>
        <v>378309.42</v>
      </c>
      <c r="D18" s="15">
        <f>D19+D20+D21+D22+D23</f>
        <v>1072605.0699999998</v>
      </c>
      <c r="E18" s="15">
        <f>E19+E20+E21+E22+E23</f>
        <v>1450914.49</v>
      </c>
      <c r="F18" s="15">
        <f>F19+F20+F21+F22+F23</f>
        <v>1075874.48</v>
      </c>
      <c r="G18" s="19">
        <f>G19+G20+G21+G22+G23</f>
        <v>375040.00999999989</v>
      </c>
      <c r="H18" s="28"/>
    </row>
    <row r="19" spans="1:11" ht="11.25" customHeight="1" x14ac:dyDescent="0.25">
      <c r="A19" s="65" t="s">
        <v>1</v>
      </c>
      <c r="B19" s="65"/>
      <c r="C19" s="19">
        <v>361466.79</v>
      </c>
      <c r="D19" s="15">
        <f>844336.2+126327.35+15734</f>
        <v>986397.54999999993</v>
      </c>
      <c r="E19" s="15">
        <f>C19+D19</f>
        <v>1347864.3399999999</v>
      </c>
      <c r="F19" s="15">
        <f>844360.44+130086.61+2716.26+501.3+14440.78-0.88</f>
        <v>992104.51</v>
      </c>
      <c r="G19" s="19">
        <f>E19-F19</f>
        <v>355759.82999999984</v>
      </c>
      <c r="H19" s="28"/>
    </row>
    <row r="20" spans="1:11" ht="12" customHeight="1" x14ac:dyDescent="0.25">
      <c r="A20" s="65" t="s">
        <v>2</v>
      </c>
      <c r="B20" s="65"/>
      <c r="C20" s="19">
        <v>707.55</v>
      </c>
      <c r="D20" s="15">
        <v>3988.02</v>
      </c>
      <c r="E20" s="15">
        <f t="shared" ref="E20:E26" si="0">C20+D20</f>
        <v>4695.57</v>
      </c>
      <c r="F20" s="15">
        <v>3898.38</v>
      </c>
      <c r="G20" s="19">
        <f t="shared" ref="G20:G23" si="1">E20-F20</f>
        <v>797.1899999999996</v>
      </c>
      <c r="H20" s="30"/>
      <c r="I20" s="30"/>
      <c r="J20" s="30"/>
    </row>
    <row r="21" spans="1:11" ht="12" customHeight="1" x14ac:dyDescent="0.25">
      <c r="A21" s="65" t="s">
        <v>3</v>
      </c>
      <c r="B21" s="65"/>
      <c r="C21" s="19">
        <v>4432.1099999999997</v>
      </c>
      <c r="D21" s="15">
        <v>18616.32</v>
      </c>
      <c r="E21" s="15">
        <f t="shared" si="0"/>
        <v>23048.43</v>
      </c>
      <c r="F21" s="15">
        <v>18073.72</v>
      </c>
      <c r="G21" s="19">
        <f t="shared" si="1"/>
        <v>4974.7099999999991</v>
      </c>
    </row>
    <row r="22" spans="1:11" ht="10.5" customHeight="1" x14ac:dyDescent="0.25">
      <c r="A22" s="65" t="s">
        <v>4</v>
      </c>
      <c r="B22" s="65"/>
      <c r="C22" s="19">
        <v>935.19</v>
      </c>
      <c r="D22" s="15">
        <v>5761.92</v>
      </c>
      <c r="E22" s="15">
        <f t="shared" si="0"/>
        <v>6697.1100000000006</v>
      </c>
      <c r="F22" s="15">
        <v>5649.91</v>
      </c>
      <c r="G22" s="19">
        <f t="shared" si="1"/>
        <v>1047.2000000000007</v>
      </c>
    </row>
    <row r="23" spans="1:11" ht="12" customHeight="1" x14ac:dyDescent="0.25">
      <c r="A23" s="65" t="s">
        <v>5</v>
      </c>
      <c r="B23" s="65"/>
      <c r="C23" s="19">
        <v>10767.78</v>
      </c>
      <c r="D23" s="15">
        <v>57841.26</v>
      </c>
      <c r="E23" s="15">
        <f t="shared" si="0"/>
        <v>68609.040000000008</v>
      </c>
      <c r="F23" s="15">
        <v>56147.96</v>
      </c>
      <c r="G23" s="19">
        <f t="shared" si="1"/>
        <v>12461.080000000009</v>
      </c>
    </row>
    <row r="24" spans="1:11" ht="11.25" customHeight="1" x14ac:dyDescent="0.25">
      <c r="A24" s="74" t="s">
        <v>6</v>
      </c>
      <c r="B24" s="74"/>
      <c r="C24" s="19">
        <v>451345.02</v>
      </c>
      <c r="D24" s="15">
        <f>679812.43</f>
        <v>679812.43</v>
      </c>
      <c r="E24" s="15">
        <f t="shared" si="0"/>
        <v>1131157.4500000002</v>
      </c>
      <c r="F24" s="15">
        <f>78442.01+659318.16</f>
        <v>737760.17</v>
      </c>
      <c r="G24" s="19">
        <f>E24-F24</f>
        <v>393397.28000000014</v>
      </c>
    </row>
    <row r="25" spans="1:11" ht="10.5" customHeight="1" x14ac:dyDescent="0.25">
      <c r="A25" s="74" t="s">
        <v>7</v>
      </c>
      <c r="B25" s="74"/>
      <c r="C25" s="19">
        <v>315780.77</v>
      </c>
      <c r="D25" s="15">
        <v>546367.48</v>
      </c>
      <c r="E25" s="15">
        <f t="shared" si="0"/>
        <v>862148.25</v>
      </c>
      <c r="F25" s="15">
        <v>489977.94</v>
      </c>
      <c r="G25" s="19">
        <f t="shared" ref="G25:G26" si="2">E25-F25</f>
        <v>372170.31</v>
      </c>
    </row>
    <row r="26" spans="1:11" ht="12.75" customHeight="1" x14ac:dyDescent="0.25">
      <c r="A26" s="74" t="s">
        <v>8</v>
      </c>
      <c r="B26" s="74"/>
      <c r="C26" s="19">
        <v>0</v>
      </c>
      <c r="D26" s="15">
        <v>5116.08</v>
      </c>
      <c r="E26" s="15">
        <f t="shared" si="0"/>
        <v>5116.08</v>
      </c>
      <c r="F26" s="15">
        <f>E26</f>
        <v>5116.08</v>
      </c>
      <c r="G26" s="19">
        <f t="shared" si="2"/>
        <v>0</v>
      </c>
    </row>
    <row r="27" spans="1:11" x14ac:dyDescent="0.25">
      <c r="A27" s="66" t="s">
        <v>9</v>
      </c>
      <c r="B27" s="66"/>
      <c r="C27" s="19">
        <f>C18++C24+C25+C26</f>
        <v>1145435.21</v>
      </c>
      <c r="D27" s="15">
        <f>D18+D24+D25+D26</f>
        <v>2303901.06</v>
      </c>
      <c r="E27" s="15">
        <f>E18+E24+E25+E26</f>
        <v>3449336.2700000005</v>
      </c>
      <c r="F27" s="15">
        <f>F18+F24+F25+F26</f>
        <v>2308728.67</v>
      </c>
      <c r="G27" s="19">
        <f>G18+G24+G25+G26</f>
        <v>1140607.6000000001</v>
      </c>
    </row>
    <row r="28" spans="1:11" ht="9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5" t="s">
        <v>10</v>
      </c>
      <c r="B31" s="67" t="s">
        <v>11</v>
      </c>
      <c r="C31" s="67"/>
      <c r="D31" s="67"/>
      <c r="E31" s="67"/>
      <c r="F31" s="3" t="s">
        <v>12</v>
      </c>
      <c r="G31" s="4" t="s">
        <v>16</v>
      </c>
    </row>
    <row r="32" spans="1:11" x14ac:dyDescent="0.25">
      <c r="A32" s="6" t="s">
        <v>17</v>
      </c>
      <c r="B32" s="69" t="s">
        <v>30</v>
      </c>
      <c r="C32" s="69"/>
      <c r="D32" s="69"/>
      <c r="E32" s="69"/>
      <c r="F32" s="16" t="s">
        <v>62</v>
      </c>
      <c r="G32" s="23">
        <v>46095</v>
      </c>
      <c r="I32" s="27"/>
      <c r="K32" s="27"/>
    </row>
    <row r="33" spans="1:13" ht="34.5" x14ac:dyDescent="0.25">
      <c r="A33" s="31" t="s">
        <v>18</v>
      </c>
      <c r="B33" s="70" t="s">
        <v>31</v>
      </c>
      <c r="C33" s="70"/>
      <c r="D33" s="70"/>
      <c r="E33" s="70"/>
      <c r="F33" s="2" t="s">
        <v>71</v>
      </c>
      <c r="G33" s="23">
        <v>31025.4</v>
      </c>
    </row>
    <row r="34" spans="1:13" ht="29.25" customHeight="1" x14ac:dyDescent="0.25">
      <c r="A34" s="7" t="s">
        <v>19</v>
      </c>
      <c r="B34" s="73" t="s">
        <v>32</v>
      </c>
      <c r="C34" s="73"/>
      <c r="D34" s="73"/>
      <c r="E34" s="73"/>
      <c r="F34" s="60" t="s">
        <v>70</v>
      </c>
      <c r="G34" s="23">
        <v>449957</v>
      </c>
    </row>
    <row r="35" spans="1:13" ht="16.5" customHeight="1" x14ac:dyDescent="0.25">
      <c r="A35" s="7" t="s">
        <v>77</v>
      </c>
      <c r="B35" s="78" t="s">
        <v>78</v>
      </c>
      <c r="C35" s="79"/>
      <c r="D35" s="79"/>
      <c r="E35" s="80"/>
      <c r="F35" s="61"/>
      <c r="G35" s="23">
        <v>19947.12</v>
      </c>
      <c r="K35" s="27"/>
    </row>
    <row r="36" spans="1:13" ht="15" customHeight="1" x14ac:dyDescent="0.25">
      <c r="A36" s="6" t="s">
        <v>20</v>
      </c>
      <c r="B36" s="69" t="s">
        <v>33</v>
      </c>
      <c r="C36" s="69"/>
      <c r="D36" s="69"/>
      <c r="E36" s="69"/>
      <c r="F36" s="61"/>
      <c r="G36" s="23">
        <v>51857.760000000002</v>
      </c>
      <c r="K36" s="27"/>
    </row>
    <row r="37" spans="1:13" ht="14.25" customHeight="1" x14ac:dyDescent="0.25">
      <c r="A37" s="34" t="s">
        <v>72</v>
      </c>
      <c r="B37" s="82" t="s">
        <v>80</v>
      </c>
      <c r="C37" s="82"/>
      <c r="D37" s="82"/>
      <c r="E37" s="82"/>
      <c r="F37" s="61"/>
      <c r="G37" s="23">
        <v>20388</v>
      </c>
    </row>
    <row r="38" spans="1:13" ht="12.75" customHeight="1" x14ac:dyDescent="0.25">
      <c r="A38" s="32" t="s">
        <v>73</v>
      </c>
      <c r="B38" s="83" t="s">
        <v>69</v>
      </c>
      <c r="C38" s="83"/>
      <c r="D38" s="83"/>
      <c r="E38" s="83"/>
      <c r="F38" s="61"/>
      <c r="G38" s="23">
        <v>0</v>
      </c>
      <c r="K38" s="27"/>
    </row>
    <row r="39" spans="1:13" ht="12.75" customHeight="1" x14ac:dyDescent="0.25">
      <c r="A39" s="33" t="s">
        <v>29</v>
      </c>
      <c r="B39" s="69" t="s">
        <v>35</v>
      </c>
      <c r="C39" s="69"/>
      <c r="D39" s="69"/>
      <c r="E39" s="69"/>
      <c r="F39" s="62"/>
      <c r="G39" s="23">
        <v>4432.2</v>
      </c>
      <c r="K39" s="27"/>
    </row>
    <row r="40" spans="1:13" ht="16.5" customHeight="1" x14ac:dyDescent="0.25">
      <c r="A40" s="6" t="s">
        <v>34</v>
      </c>
      <c r="B40" s="70" t="s">
        <v>68</v>
      </c>
      <c r="C40" s="70"/>
      <c r="D40" s="70"/>
      <c r="E40" s="70"/>
      <c r="F40" s="22" t="s">
        <v>60</v>
      </c>
      <c r="G40" s="23">
        <v>8864.4</v>
      </c>
      <c r="K40" s="27"/>
    </row>
    <row r="41" spans="1:13" ht="15" customHeight="1" x14ac:dyDescent="0.25">
      <c r="A41" s="34" t="s">
        <v>39</v>
      </c>
      <c r="B41" s="75" t="s">
        <v>74</v>
      </c>
      <c r="C41" s="76"/>
      <c r="D41" s="76"/>
      <c r="E41" s="77"/>
      <c r="F41" s="22"/>
      <c r="G41" s="23">
        <v>11080.5</v>
      </c>
      <c r="K41" s="27"/>
    </row>
    <row r="42" spans="1:13" ht="15.75" customHeight="1" x14ac:dyDescent="0.25">
      <c r="A42" s="34" t="s">
        <v>40</v>
      </c>
      <c r="B42" s="75" t="s">
        <v>65</v>
      </c>
      <c r="C42" s="76"/>
      <c r="D42" s="76"/>
      <c r="E42" s="77"/>
      <c r="F42" s="22"/>
      <c r="G42" s="23">
        <v>158229.54</v>
      </c>
      <c r="K42" s="27"/>
    </row>
    <row r="43" spans="1:13" x14ac:dyDescent="0.25">
      <c r="A43" s="6" t="s">
        <v>41</v>
      </c>
      <c r="B43" s="69" t="s">
        <v>36</v>
      </c>
      <c r="C43" s="69"/>
      <c r="D43" s="69"/>
      <c r="E43" s="69"/>
      <c r="F43" s="16" t="s">
        <v>76</v>
      </c>
      <c r="G43" s="23">
        <v>85579.98</v>
      </c>
    </row>
    <row r="44" spans="1:13" x14ac:dyDescent="0.25">
      <c r="A44" s="6" t="s">
        <v>42</v>
      </c>
      <c r="B44" s="69" t="s">
        <v>37</v>
      </c>
      <c r="C44" s="69"/>
      <c r="D44" s="69"/>
      <c r="E44" s="69"/>
      <c r="F44" s="16" t="s">
        <v>76</v>
      </c>
      <c r="G44" s="23">
        <v>111628.03</v>
      </c>
      <c r="I44" s="27"/>
      <c r="K44" s="35"/>
    </row>
    <row r="45" spans="1:13" x14ac:dyDescent="0.25">
      <c r="A45" s="34" t="s">
        <v>43</v>
      </c>
      <c r="B45" s="75" t="s">
        <v>75</v>
      </c>
      <c r="C45" s="76"/>
      <c r="D45" s="76"/>
      <c r="E45" s="77"/>
      <c r="F45" s="16" t="s">
        <v>76</v>
      </c>
      <c r="G45" s="23">
        <v>64655.56</v>
      </c>
      <c r="L45" s="30"/>
      <c r="M45" s="30"/>
    </row>
    <row r="46" spans="1:13" x14ac:dyDescent="0.25">
      <c r="A46" s="6" t="s">
        <v>45</v>
      </c>
      <c r="B46" s="69" t="s">
        <v>38</v>
      </c>
      <c r="C46" s="69"/>
      <c r="D46" s="69"/>
      <c r="E46" s="69"/>
      <c r="F46" s="21" t="s">
        <v>61</v>
      </c>
      <c r="G46" s="23">
        <f>987.5+513.58</f>
        <v>1501.08</v>
      </c>
    </row>
    <row r="47" spans="1:13" x14ac:dyDescent="0.25">
      <c r="A47" s="84" t="s">
        <v>44</v>
      </c>
      <c r="B47" s="85"/>
      <c r="C47" s="85"/>
      <c r="D47" s="85"/>
      <c r="E47" s="86"/>
      <c r="F47" s="6"/>
      <c r="G47" s="23"/>
    </row>
    <row r="48" spans="1:13" ht="12" customHeight="1" x14ac:dyDescent="0.25">
      <c r="A48" s="21" t="s">
        <v>139</v>
      </c>
      <c r="B48" s="81" t="s">
        <v>2</v>
      </c>
      <c r="C48" s="81"/>
      <c r="D48" s="81"/>
      <c r="E48" s="81"/>
      <c r="F48" s="59" t="s">
        <v>138</v>
      </c>
      <c r="G48" s="15">
        <f>D20</f>
        <v>3988.02</v>
      </c>
    </row>
    <row r="49" spans="1:7" ht="12" customHeight="1" x14ac:dyDescent="0.25">
      <c r="A49" s="21" t="s">
        <v>46</v>
      </c>
      <c r="B49" s="81" t="s">
        <v>3</v>
      </c>
      <c r="C49" s="81"/>
      <c r="D49" s="81"/>
      <c r="E49" s="81"/>
      <c r="F49" s="16" t="s">
        <v>63</v>
      </c>
      <c r="G49" s="15">
        <f>D21</f>
        <v>18616.32</v>
      </c>
    </row>
    <row r="50" spans="1:7" ht="12" customHeight="1" x14ac:dyDescent="0.25">
      <c r="A50" s="21" t="s">
        <v>48</v>
      </c>
      <c r="B50" s="81" t="s">
        <v>47</v>
      </c>
      <c r="C50" s="81"/>
      <c r="D50" s="81"/>
      <c r="E50" s="81"/>
      <c r="F50" s="16" t="s">
        <v>64</v>
      </c>
      <c r="G50" s="15">
        <f>D23+60599.67</f>
        <v>118440.93</v>
      </c>
    </row>
    <row r="51" spans="1:7" ht="12" customHeight="1" x14ac:dyDescent="0.25">
      <c r="A51" s="21" t="s">
        <v>49</v>
      </c>
      <c r="B51" s="81" t="s">
        <v>4</v>
      </c>
      <c r="C51" s="81"/>
      <c r="D51" s="81"/>
      <c r="E51" s="81"/>
      <c r="F51" s="59" t="s">
        <v>138</v>
      </c>
      <c r="G51" s="15">
        <f>D22</f>
        <v>5761.92</v>
      </c>
    </row>
    <row r="52" spans="1:7" ht="14.25" customHeight="1" x14ac:dyDescent="0.25">
      <c r="A52" s="6" t="s">
        <v>50</v>
      </c>
      <c r="B52" s="93" t="s">
        <v>15</v>
      </c>
      <c r="C52" s="93"/>
      <c r="D52" s="93"/>
      <c r="E52" s="93"/>
      <c r="F52" s="6"/>
      <c r="G52" s="36">
        <f>SUM(G32:G51)</f>
        <v>1212048.76</v>
      </c>
    </row>
    <row r="53" spans="1:7" x14ac:dyDescent="0.25">
      <c r="A53" s="6" t="s">
        <v>66</v>
      </c>
      <c r="B53" s="84" t="s">
        <v>86</v>
      </c>
      <c r="C53" s="85"/>
      <c r="D53" s="85"/>
      <c r="E53" s="85"/>
      <c r="F53" s="86"/>
      <c r="G53" s="24">
        <f>G11+F18+F26-G52</f>
        <v>308909.99</v>
      </c>
    </row>
    <row r="54" spans="1:7" ht="11.25" customHeight="1" x14ac:dyDescent="0.25"/>
    <row r="55" spans="1:7" x14ac:dyDescent="0.25">
      <c r="A55" s="91" t="s">
        <v>51</v>
      </c>
      <c r="B55" s="91"/>
      <c r="C55" s="11"/>
      <c r="D55" s="11"/>
      <c r="E55" s="11"/>
    </row>
    <row r="56" spans="1:7" x14ac:dyDescent="0.25">
      <c r="A56" s="92" t="s">
        <v>87</v>
      </c>
      <c r="B56" s="92"/>
      <c r="C56" s="92"/>
      <c r="D56" s="92"/>
      <c r="E56" s="92"/>
      <c r="G56" s="29">
        <f>G24+G25</f>
        <v>765567.59000000008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91" t="s">
        <v>52</v>
      </c>
      <c r="B58" s="91"/>
      <c r="C58" s="11"/>
      <c r="D58" s="11"/>
      <c r="E58" s="11"/>
    </row>
    <row r="59" spans="1:7" ht="9" customHeight="1" x14ac:dyDescent="0.25"/>
    <row r="60" spans="1:7" x14ac:dyDescent="0.25">
      <c r="A60" s="16" t="s">
        <v>10</v>
      </c>
      <c r="B60" s="94" t="s">
        <v>55</v>
      </c>
      <c r="C60" s="95"/>
      <c r="D60" s="95"/>
      <c r="E60" s="96"/>
      <c r="F60" s="14" t="s">
        <v>53</v>
      </c>
      <c r="G60" s="6" t="s">
        <v>54</v>
      </c>
    </row>
    <row r="61" spans="1:7" ht="12" customHeight="1" x14ac:dyDescent="0.25">
      <c r="A61" s="16" t="s">
        <v>17</v>
      </c>
      <c r="B61" s="97" t="s">
        <v>56</v>
      </c>
      <c r="C61" s="98"/>
      <c r="D61" s="98"/>
      <c r="E61" s="99"/>
      <c r="F61" s="1"/>
      <c r="G61" s="1"/>
    </row>
    <row r="62" spans="1:7" ht="12" customHeight="1" x14ac:dyDescent="0.25">
      <c r="A62" s="16" t="s">
        <v>18</v>
      </c>
      <c r="B62" s="97" t="s">
        <v>57</v>
      </c>
      <c r="C62" s="98"/>
      <c r="D62" s="98"/>
      <c r="E62" s="99"/>
      <c r="F62" s="1"/>
      <c r="G62" s="1"/>
    </row>
    <row r="63" spans="1:7" ht="12" customHeight="1" x14ac:dyDescent="0.25">
      <c r="A63" s="16" t="s">
        <v>19</v>
      </c>
      <c r="B63" s="97" t="s">
        <v>58</v>
      </c>
      <c r="C63" s="98"/>
      <c r="D63" s="98"/>
      <c r="E63" s="99"/>
      <c r="F63" s="57">
        <v>4</v>
      </c>
      <c r="G63" s="58">
        <v>325620.28999999998</v>
      </c>
    </row>
    <row r="66" spans="1:7" ht="15.75" x14ac:dyDescent="0.25">
      <c r="A66" s="12"/>
      <c r="B66" s="87"/>
      <c r="C66" s="87"/>
      <c r="D66" s="12"/>
      <c r="E66" s="12"/>
      <c r="F66" s="87"/>
      <c r="G66" s="87"/>
    </row>
    <row r="72" spans="1:7" x14ac:dyDescent="0.25">
      <c r="B72" s="92"/>
      <c r="C72" s="92"/>
      <c r="D72" s="92"/>
      <c r="F72" s="13"/>
      <c r="G72" s="13"/>
    </row>
    <row r="73" spans="1:7" x14ac:dyDescent="0.25">
      <c r="B73" s="13"/>
      <c r="C73" s="13"/>
      <c r="F73" s="11"/>
      <c r="G73" s="11"/>
    </row>
  </sheetData>
  <mergeCells count="55">
    <mergeCell ref="B72:D72"/>
    <mergeCell ref="B66:C66"/>
    <mergeCell ref="F66:G66"/>
    <mergeCell ref="B60:E60"/>
    <mergeCell ref="B61:E61"/>
    <mergeCell ref="B62:E62"/>
    <mergeCell ref="B63:E63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7:E37"/>
    <mergeCell ref="B38:E38"/>
    <mergeCell ref="B39:E39"/>
    <mergeCell ref="B40:E40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6:E36"/>
    <mergeCell ref="B35:E35"/>
    <mergeCell ref="F34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ht="19.5" customHeight="1" x14ac:dyDescent="0.25">
      <c r="D1" s="37" t="s">
        <v>88</v>
      </c>
    </row>
    <row r="2" spans="1:4" ht="54" customHeight="1" x14ac:dyDescent="0.25">
      <c r="A2" s="100" t="s">
        <v>89</v>
      </c>
      <c r="B2" s="101"/>
      <c r="C2" s="101"/>
      <c r="D2" s="101"/>
    </row>
    <row r="3" spans="1:4" ht="26.45" customHeight="1" x14ac:dyDescent="0.25">
      <c r="A3" s="38" t="s">
        <v>10</v>
      </c>
      <c r="B3" s="38" t="s">
        <v>90</v>
      </c>
      <c r="C3" s="38" t="s">
        <v>91</v>
      </c>
      <c r="D3" s="39" t="s">
        <v>92</v>
      </c>
    </row>
    <row r="4" spans="1:4" ht="15.75" x14ac:dyDescent="0.25">
      <c r="A4" s="38">
        <v>1</v>
      </c>
      <c r="B4" s="40" t="s">
        <v>93</v>
      </c>
      <c r="C4" s="39"/>
      <c r="D4" s="41"/>
    </row>
    <row r="5" spans="1:4" ht="15.75" x14ac:dyDescent="0.25">
      <c r="A5" s="38"/>
      <c r="B5" s="42" t="s">
        <v>94</v>
      </c>
      <c r="C5" s="38"/>
      <c r="D5" s="41">
        <v>110330</v>
      </c>
    </row>
    <row r="6" spans="1:4" ht="29.25" x14ac:dyDescent="0.25">
      <c r="A6" s="38"/>
      <c r="B6" s="43" t="s">
        <v>95</v>
      </c>
      <c r="C6" s="38" t="s">
        <v>96</v>
      </c>
      <c r="D6" s="41"/>
    </row>
    <row r="7" spans="1:4" ht="15.75" x14ac:dyDescent="0.25">
      <c r="A7" s="38"/>
      <c r="B7" s="43" t="s">
        <v>97</v>
      </c>
      <c r="C7" s="38" t="s">
        <v>98</v>
      </c>
      <c r="D7" s="41"/>
    </row>
    <row r="8" spans="1:4" ht="15.75" x14ac:dyDescent="0.25">
      <c r="A8" s="38"/>
      <c r="B8" s="43"/>
      <c r="C8" s="38"/>
      <c r="D8" s="41"/>
    </row>
    <row r="9" spans="1:4" ht="21.75" customHeight="1" x14ac:dyDescent="0.25">
      <c r="A9" s="38"/>
      <c r="B9" s="42" t="s">
        <v>99</v>
      </c>
      <c r="C9" s="38"/>
      <c r="D9" s="41">
        <v>7566</v>
      </c>
    </row>
    <row r="10" spans="1:4" ht="15.75" x14ac:dyDescent="0.25">
      <c r="A10" s="38"/>
      <c r="B10" s="44" t="s">
        <v>100</v>
      </c>
      <c r="C10" s="38"/>
      <c r="D10" s="41"/>
    </row>
    <row r="11" spans="1:4" ht="15.75" x14ac:dyDescent="0.25">
      <c r="A11" s="38"/>
      <c r="B11" s="44" t="s">
        <v>97</v>
      </c>
      <c r="C11" s="38" t="s">
        <v>101</v>
      </c>
      <c r="D11" s="41"/>
    </row>
    <row r="12" spans="1:4" ht="15.75" x14ac:dyDescent="0.25">
      <c r="A12" s="38"/>
      <c r="B12" s="44" t="s">
        <v>102</v>
      </c>
      <c r="C12" s="38" t="s">
        <v>103</v>
      </c>
      <c r="D12" s="41"/>
    </row>
    <row r="13" spans="1:4" ht="15.75" x14ac:dyDescent="0.25">
      <c r="A13" s="38"/>
      <c r="B13" s="43"/>
      <c r="C13" s="38"/>
      <c r="D13" s="41"/>
    </row>
    <row r="14" spans="1:4" ht="15.75" x14ac:dyDescent="0.25">
      <c r="A14" s="38"/>
      <c r="B14" s="45" t="s">
        <v>104</v>
      </c>
      <c r="C14" s="38"/>
      <c r="D14" s="41">
        <v>1952</v>
      </c>
    </row>
    <row r="15" spans="1:4" ht="17.25" customHeight="1" x14ac:dyDescent="0.25">
      <c r="A15" s="38"/>
      <c r="B15" s="42" t="s">
        <v>105</v>
      </c>
      <c r="C15" s="38" t="s">
        <v>106</v>
      </c>
      <c r="D15" s="41">
        <v>52606</v>
      </c>
    </row>
    <row r="16" spans="1:4" ht="15.75" x14ac:dyDescent="0.25">
      <c r="A16" s="38"/>
      <c r="B16" s="42" t="s">
        <v>107</v>
      </c>
      <c r="C16" s="38"/>
      <c r="D16" s="41">
        <v>9351</v>
      </c>
    </row>
    <row r="17" spans="1:4" ht="15.75" x14ac:dyDescent="0.25">
      <c r="A17" s="38"/>
      <c r="B17" s="42"/>
      <c r="C17" s="38"/>
      <c r="D17" s="41"/>
    </row>
    <row r="18" spans="1:4" ht="15.75" x14ac:dyDescent="0.25">
      <c r="A18" s="38"/>
      <c r="B18" s="42" t="s">
        <v>108</v>
      </c>
      <c r="C18" s="38"/>
      <c r="D18" s="41">
        <v>18876</v>
      </c>
    </row>
    <row r="19" spans="1:4" ht="29.25" x14ac:dyDescent="0.25">
      <c r="A19" s="38"/>
      <c r="B19" s="43" t="s">
        <v>109</v>
      </c>
      <c r="C19" s="38" t="s">
        <v>110</v>
      </c>
      <c r="D19" s="41"/>
    </row>
    <row r="20" spans="1:4" ht="15.75" x14ac:dyDescent="0.25">
      <c r="A20" s="38"/>
      <c r="B20" s="43" t="s">
        <v>111</v>
      </c>
      <c r="C20" s="38" t="s">
        <v>112</v>
      </c>
      <c r="D20" s="41"/>
    </row>
    <row r="21" spans="1:4" ht="15.75" x14ac:dyDescent="0.25">
      <c r="A21" s="38"/>
      <c r="B21" s="42"/>
      <c r="C21" s="38"/>
      <c r="D21" s="41"/>
    </row>
    <row r="22" spans="1:4" ht="15.75" x14ac:dyDescent="0.25">
      <c r="A22" s="38">
        <v>2</v>
      </c>
      <c r="B22" s="40" t="s">
        <v>113</v>
      </c>
      <c r="C22" s="38"/>
      <c r="D22" s="41">
        <v>30022</v>
      </c>
    </row>
    <row r="23" spans="1:4" ht="15.75" x14ac:dyDescent="0.25">
      <c r="A23" s="38"/>
      <c r="B23" s="43" t="s">
        <v>114</v>
      </c>
      <c r="C23" s="38" t="s">
        <v>115</v>
      </c>
      <c r="D23" s="41"/>
    </row>
    <row r="24" spans="1:4" ht="15.75" x14ac:dyDescent="0.25">
      <c r="A24" s="38"/>
      <c r="B24" s="43" t="s">
        <v>116</v>
      </c>
      <c r="C24" s="38" t="s">
        <v>117</v>
      </c>
      <c r="D24" s="41"/>
    </row>
    <row r="25" spans="1:4" ht="16.5" customHeight="1" x14ac:dyDescent="0.25">
      <c r="A25" s="38"/>
      <c r="B25" s="43" t="s">
        <v>118</v>
      </c>
      <c r="C25" s="38" t="s">
        <v>119</v>
      </c>
      <c r="D25" s="41"/>
    </row>
    <row r="26" spans="1:4" ht="15.75" x14ac:dyDescent="0.25">
      <c r="A26" s="38"/>
      <c r="B26" s="43" t="s">
        <v>120</v>
      </c>
      <c r="C26" s="38" t="s">
        <v>121</v>
      </c>
      <c r="D26" s="41"/>
    </row>
    <row r="27" spans="1:4" ht="15.75" x14ac:dyDescent="0.25">
      <c r="A27" s="38"/>
      <c r="B27" s="43" t="s">
        <v>122</v>
      </c>
      <c r="C27" s="38" t="s">
        <v>119</v>
      </c>
      <c r="D27" s="41"/>
    </row>
    <row r="28" spans="1:4" ht="15.75" x14ac:dyDescent="0.25">
      <c r="A28" s="38"/>
      <c r="B28" s="43" t="s">
        <v>123</v>
      </c>
      <c r="C28" s="38" t="s">
        <v>115</v>
      </c>
      <c r="D28" s="41"/>
    </row>
    <row r="29" spans="1:4" ht="30.6" customHeight="1" x14ac:dyDescent="0.25">
      <c r="A29" s="38"/>
      <c r="B29" s="43" t="s">
        <v>124</v>
      </c>
      <c r="C29" s="38" t="s">
        <v>125</v>
      </c>
      <c r="D29" s="41"/>
    </row>
    <row r="30" spans="1:4" ht="18.75" customHeight="1" x14ac:dyDescent="0.25">
      <c r="A30" s="38"/>
      <c r="B30" s="43"/>
      <c r="C30" s="38"/>
      <c r="D30" s="41"/>
    </row>
    <row r="31" spans="1:4" ht="15.75" x14ac:dyDescent="0.25">
      <c r="A31" s="38">
        <v>3</v>
      </c>
      <c r="B31" s="40" t="s">
        <v>126</v>
      </c>
      <c r="C31" s="38"/>
      <c r="D31" s="41"/>
    </row>
    <row r="32" spans="1:4" ht="18" customHeight="1" x14ac:dyDescent="0.25">
      <c r="A32" s="38"/>
      <c r="B32" s="42" t="s">
        <v>127</v>
      </c>
      <c r="C32" s="38" t="s">
        <v>128</v>
      </c>
      <c r="D32" s="41">
        <v>166943</v>
      </c>
    </row>
    <row r="33" spans="1:4" ht="20.25" customHeight="1" x14ac:dyDescent="0.25">
      <c r="A33" s="38"/>
      <c r="B33" s="42" t="s">
        <v>129</v>
      </c>
      <c r="C33" s="38" t="s">
        <v>130</v>
      </c>
      <c r="D33" s="41">
        <v>15154</v>
      </c>
    </row>
    <row r="34" spans="1:4" ht="15.75" x14ac:dyDescent="0.25">
      <c r="A34" s="38"/>
      <c r="B34" s="42" t="s">
        <v>131</v>
      </c>
      <c r="C34" s="38">
        <v>3</v>
      </c>
      <c r="D34" s="41">
        <v>675</v>
      </c>
    </row>
    <row r="35" spans="1:4" ht="29.25" customHeight="1" x14ac:dyDescent="0.25">
      <c r="A35" s="38"/>
      <c r="B35" s="42" t="s">
        <v>132</v>
      </c>
      <c r="C35" s="38"/>
      <c r="D35" s="41">
        <v>9258</v>
      </c>
    </row>
    <row r="36" spans="1:4" ht="18" customHeight="1" x14ac:dyDescent="0.25">
      <c r="A36" s="38"/>
      <c r="B36" s="42" t="s">
        <v>133</v>
      </c>
      <c r="C36" s="38"/>
      <c r="D36" s="41">
        <v>20695</v>
      </c>
    </row>
    <row r="37" spans="1:4" ht="15.75" x14ac:dyDescent="0.25">
      <c r="A37" s="38"/>
      <c r="B37" s="42"/>
      <c r="C37" s="38"/>
      <c r="D37" s="41"/>
    </row>
    <row r="38" spans="1:4" ht="15.6" customHeight="1" x14ac:dyDescent="0.25">
      <c r="A38" s="38">
        <v>4</v>
      </c>
      <c r="B38" s="40" t="s">
        <v>134</v>
      </c>
      <c r="C38" s="38"/>
      <c r="D38" s="41">
        <v>4242</v>
      </c>
    </row>
    <row r="39" spans="1:4" ht="15.6" customHeight="1" x14ac:dyDescent="0.25">
      <c r="A39" s="38"/>
      <c r="B39" s="40"/>
      <c r="C39" s="38"/>
      <c r="D39" s="41"/>
    </row>
    <row r="40" spans="1:4" ht="15.6" customHeight="1" x14ac:dyDescent="0.25">
      <c r="A40" s="38">
        <v>5</v>
      </c>
      <c r="B40" s="40" t="s">
        <v>135</v>
      </c>
      <c r="C40" s="38"/>
      <c r="D40" s="41"/>
    </row>
    <row r="41" spans="1:4" ht="15.6" customHeight="1" x14ac:dyDescent="0.25">
      <c r="A41" s="38"/>
      <c r="B41" s="46" t="s">
        <v>136</v>
      </c>
      <c r="C41" s="38" t="s">
        <v>137</v>
      </c>
      <c r="D41" s="41">
        <v>2287</v>
      </c>
    </row>
    <row r="42" spans="1:4" ht="27" customHeight="1" x14ac:dyDescent="0.25">
      <c r="A42" s="39"/>
      <c r="B42" s="47" t="s">
        <v>9</v>
      </c>
      <c r="C42" s="38"/>
      <c r="D42" s="48">
        <f>SUM(D5:D41)</f>
        <v>449957</v>
      </c>
    </row>
    <row r="43" spans="1:4" ht="15.75" x14ac:dyDescent="0.25">
      <c r="A43" s="49"/>
      <c r="B43" s="49"/>
      <c r="C43" s="49"/>
    </row>
    <row r="44" spans="1:4" ht="15.75" x14ac:dyDescent="0.25">
      <c r="A44" s="49"/>
      <c r="B44" s="49"/>
      <c r="C44" s="49"/>
    </row>
    <row r="45" spans="1:4" ht="15.75" x14ac:dyDescent="0.25">
      <c r="A45" s="49"/>
      <c r="B45" s="49"/>
      <c r="C45" s="49"/>
    </row>
    <row r="46" spans="1:4" ht="31.15" customHeight="1" x14ac:dyDescent="0.25">
      <c r="A46" s="49"/>
      <c r="B46" s="50"/>
      <c r="C46" s="51"/>
    </row>
    <row r="47" spans="1:4" ht="15.75" x14ac:dyDescent="0.25">
      <c r="A47" s="49"/>
      <c r="B47" s="49"/>
      <c r="C47" s="51"/>
      <c r="D47" s="52"/>
    </row>
    <row r="48" spans="1:4" ht="26.45" customHeight="1" x14ac:dyDescent="0.25">
      <c r="A48" s="53"/>
      <c r="B48" s="54"/>
      <c r="C48" s="55"/>
    </row>
    <row r="49" spans="3:3" x14ac:dyDescent="0.25">
      <c r="C49" s="5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2020-03-02T11:32:08Z</cp:lastPrinted>
  <dcterms:created xsi:type="dcterms:W3CDTF">2018-08-28T07:18:51Z</dcterms:created>
  <dcterms:modified xsi:type="dcterms:W3CDTF">2020-03-20T06:06:56Z</dcterms:modified>
</cp:coreProperties>
</file>