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5" i="1"/>
  <c r="G47" i="1" l="1"/>
  <c r="F23" i="1"/>
  <c r="F21" i="1"/>
  <c r="F20" i="1"/>
  <c r="F19" i="1"/>
  <c r="F24" i="1"/>
  <c r="D19" i="1"/>
  <c r="D38" i="2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4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<sst xmlns="http://schemas.openxmlformats.org/spreadsheetml/2006/main" count="180" uniqueCount="148">
  <si>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</si>
  <si>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</si>
  <si>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</si>
  <si>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</si>
  <si>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</si>
  <si>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</si>
  <si>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</si>
  <si>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</si>
  <si>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</si>
  <si>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</si>
  <si>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</si>
  <si>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</si>
  <si>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</si>
  <si>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</si>
  <si>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</si>
  <si>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</si>
  <si>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</si>
  <si>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</si>
  <si>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</si>
  <si>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</si>
  <si>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</si>
  <si>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</si>
  <si>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</si>
  <si>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</si>
  <si>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</si>
  <si>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</si>
  <si>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</si>
  <si>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</si>
  <si>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</si>
  <si>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</si>
  <si>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</si>
  <si>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</si>
  <si>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</si>
  <si>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</si>
  <si>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</si>
  <si>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</si>
  <si>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</si>
  <si>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</si>
  <si>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</si>
  <si>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</si>
  <si>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</si>
  <si>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</si>
  <si>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</si>
  <si>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</si>
  <si>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</si>
  <si>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</si>
  <si>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</si>
  <si>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</si>
  <si>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</si>
  <si>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</si>
  <si>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</si>
  <si>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</si>
  <si>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</si>
  <si>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</si>
  <si>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</si>
  <si>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</si>
  <si>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</si>
  <si>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</si>
  <si>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</si>
  <si>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</si>
  <si>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</si>
  <si>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</si>
  <si>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</si>
  <si>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</si>
  <si>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</si>
  <si>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</si>
  <si>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</si>
  <si>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</si>
  <si>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</si>
  <si>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</si>
  <si>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</si>
  <si>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</si>
  <si>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</si>
  <si>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</si>
  <si>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</si>
  <si>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</si>
  <si>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</si>
  <si>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Волочаевская,42</t>
    </r>
  </si>
  <si>
    <t xml:space="preserve"> </t>
  </si>
  <si>
    <r>
      <t xml:space="preserve">ТО и эксплуатация ОДПУ  холодного водоснабжения </t>
    </r>
    <r>
      <rPr>
        <sz val="8"/>
        <color theme="0" tint="-0.499984740745262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</si>
  <si>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</si>
  <si>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</si>
  <si>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</si>
  <si>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</si>
  <si>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</si>
  <si>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</si>
  <si>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</si>
  <si>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</si>
  <si>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</si>
  <si>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</si>
  <si>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2 шт.</t>
  </si>
  <si>
    <t>смена задвижек</t>
  </si>
  <si>
    <t>Ремонт системы центрального отопления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</si>
  <si>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</si>
  <si>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</si>
  <si>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</si>
  <si>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</si>
  <si>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</si>
  <si>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</si>
  <si>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</si>
  <si>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</si>
  <si>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смена электропроводки</t>
  </si>
  <si>
    <t>установка розеток</t>
  </si>
  <si>
    <t>смена светильников</t>
  </si>
  <si>
    <t>Общестроительные работы</t>
  </si>
  <si>
    <t>Ремонт межпанельных швов</t>
  </si>
  <si>
    <t>Смена замков с проушинами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</si>
  <si>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</si>
  <si>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42 ул. Волочаевская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</si>
  <si>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93,6 м.</t>
  </si>
  <si>
    <t>24 шт.</t>
  </si>
  <si>
    <t>регулировка полотенцесушителей</t>
  </si>
  <si>
    <t>18 шт.</t>
  </si>
  <si>
    <t>3,2 м.</t>
  </si>
  <si>
    <t>регулировка ц/о</t>
  </si>
  <si>
    <t>18 приб.</t>
  </si>
  <si>
    <t>61 шт.</t>
  </si>
  <si>
    <t>3 м.</t>
  </si>
  <si>
    <t>смена выключателей</t>
  </si>
  <si>
    <t>смена плафонов</t>
  </si>
  <si>
    <t>11 шт.</t>
  </si>
  <si>
    <t>Обходы и осмотры вводных, распределительных, и этажных щитов</t>
  </si>
  <si>
    <t>37 шт.</t>
  </si>
  <si>
    <t>109,6 м.</t>
  </si>
  <si>
    <t>Прочистка вентканалов</t>
  </si>
  <si>
    <t>Ремонт крылец</t>
  </si>
  <si>
    <t>Ремонт полов в мусорокамере</t>
  </si>
  <si>
    <t>2,9 м2</t>
  </si>
  <si>
    <t>4 шт.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</si>
  <si>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</si>
  <si>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</si>
  <si>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</si>
  <si>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</si>
  <si>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</si>
  <si>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</si>
  <si>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</si>
  <si>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</si>
  <si>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</si>
  <si>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</si>
  <si>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</si>
  <si>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</si>
  <si>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</si>
  <si>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</si>
  <si>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Установка ОДПУ тепловой энергии</t>
  </si>
  <si>
    <t>Капитальный ремонт системы горячего водоснабжения</t>
  </si>
  <si>
    <t>Капитальный ремонт системы холодного водоснабжения</t>
  </si>
  <si>
    <t>ГП ЯО "Северный Водоканал"</t>
  </si>
  <si>
    <t>Содержание и ремонт внутридомового газового оборудования (тариф,договор)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</si>
</sst>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49" fontId="18" fillId="0" borderId="1" xfId="0" applyNumberFormat="1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9" fillId="0" borderId="1" xfId="0" applyFont="1" applyBorder="1"/>
    <xf numFmtId="164" fontId="28" fillId="0" borderId="3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46" sqref="A46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5.140625" customWidth="1"/>
    <col min="6" max="6" width="15.5703125" customWidth="1"/>
    <col min="7" max="7" width="14" customWidth="1"/>
    <col min="8" max="8" width="9" customWidth="1"/>
    <col min="9" max="9" width="6.42578125" customWidth="1"/>
    <col min="10" max="10" width="19.42578125" customWidth="1"/>
    <col min="11" max="11" width="13.140625" bestFit="1" customWidth="1"/>
    <col min="12" max="13" width="11.5703125" bestFit="1" customWidth="1"/>
  </cols>
  <sheetData>
    <row r="2" spans="1:7" x14ac:dyDescent="0.25">
      <c r="A2" s="76" t="s">
        <v>22</v>
      </c>
      <c r="B2" s="76"/>
      <c r="C2" s="76"/>
      <c r="D2" s="76"/>
      <c r="E2" s="76"/>
      <c r="F2" s="76"/>
      <c r="G2" s="76"/>
    </row>
    <row r="3" spans="1:7" ht="15.75" thickBot="1" x14ac:dyDescent="0.3">
      <c r="A3" s="77" t="s">
        <v>23</v>
      </c>
      <c r="B3" s="77"/>
      <c r="C3" s="77"/>
      <c r="D3" s="77"/>
      <c r="E3" s="77"/>
      <c r="F3" s="77"/>
      <c r="G3" s="77"/>
    </row>
    <row r="4" spans="1:7" ht="8.25" customHeight="1" x14ac:dyDescent="0.25"/>
    <row r="5" spans="1:7" x14ac:dyDescent="0.25">
      <c r="A5" s="76" t="s">
        <v>24</v>
      </c>
      <c r="B5" s="76"/>
      <c r="C5" s="76"/>
      <c r="D5" s="76"/>
      <c r="E5" s="76"/>
      <c r="F5" s="76"/>
      <c r="G5" s="76"/>
    </row>
    <row r="6" spans="1:7" ht="13.5" customHeight="1" x14ac:dyDescent="0.25">
      <c r="A6" s="104" t="s">
        <v>25</v>
      </c>
      <c r="B6" s="104"/>
      <c r="C6" s="104"/>
      <c r="D6" s="104"/>
      <c r="E6" s="104"/>
      <c r="F6" s="104"/>
      <c r="G6" s="104"/>
    </row>
    <row r="7" spans="1:7" ht="15" customHeight="1" x14ac:dyDescent="0.25">
      <c r="A7" s="105" t="s">
        <v>130</v>
      </c>
      <c r="B7" s="105"/>
      <c r="C7" s="105"/>
      <c r="D7" s="105"/>
      <c r="E7" s="105"/>
      <c r="F7" s="105"/>
      <c r="G7" s="105"/>
    </row>
    <row r="8" spans="1:7" ht="15.75" x14ac:dyDescent="0.25">
      <c r="A8" s="104" t="s">
        <v>77</v>
      </c>
      <c r="B8" s="104"/>
      <c r="C8" s="104"/>
      <c r="D8" s="104"/>
      <c r="E8" s="104"/>
      <c r="F8" s="104"/>
      <c r="G8" s="104"/>
    </row>
    <row r="9" spans="1:7" ht="9.75" customHeight="1" x14ac:dyDescent="0.25"/>
    <row r="10" spans="1:7" x14ac:dyDescent="0.25">
      <c r="A10" s="107" t="s">
        <v>27</v>
      </c>
      <c r="B10" s="107"/>
      <c r="C10" s="107"/>
      <c r="D10" s="107"/>
      <c r="E10" s="107"/>
    </row>
    <row r="11" spans="1:7" x14ac:dyDescent="0.25">
      <c r="A11" s="107" t="s">
        <v>28</v>
      </c>
      <c r="B11" s="107"/>
      <c r="C11" s="107"/>
      <c r="D11" s="107"/>
      <c r="E11" s="107"/>
      <c r="F11" t="s">
        <v>78</v>
      </c>
      <c r="G11" s="29">
        <v>-286092.71999999997</v>
      </c>
    </row>
    <row r="12" spans="1:7" ht="11.25" customHeight="1" x14ac:dyDescent="0.25"/>
    <row r="13" spans="1:7" x14ac:dyDescent="0.25">
      <c r="A13" s="106" t="s">
        <v>26</v>
      </c>
      <c r="B13" s="106"/>
      <c r="C13" s="106"/>
      <c r="D13" s="106"/>
      <c r="E13" s="106"/>
    </row>
    <row r="15" spans="1:7" ht="36" x14ac:dyDescent="0.25">
      <c r="A15" s="81" t="s">
        <v>0</v>
      </c>
      <c r="B15" s="81"/>
      <c r="C15" s="14" t="s">
        <v>131</v>
      </c>
      <c r="D15" s="1" t="s">
        <v>132</v>
      </c>
      <c r="E15" s="4" t="s">
        <v>15</v>
      </c>
      <c r="F15" s="1" t="s">
        <v>133</v>
      </c>
      <c r="G15" s="17" t="s">
        <v>134</v>
      </c>
    </row>
    <row r="16" spans="1:7" x14ac:dyDescent="0.25">
      <c r="A16" s="81"/>
      <c r="B16" s="8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4">
        <v>1</v>
      </c>
      <c r="B17" s="84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53.25" customHeight="1" x14ac:dyDescent="0.25">
      <c r="A18" s="85" t="s">
        <v>67</v>
      </c>
      <c r="B18" s="85"/>
      <c r="C18" s="16">
        <f>C19+C20+C21+C22+C23</f>
        <v>271791.41000000003</v>
      </c>
      <c r="D18" s="12">
        <f>D19+D20+D21+D22+D23</f>
        <v>1124752.6599999999</v>
      </c>
      <c r="E18" s="12">
        <f>E19+E20+E21+E22+E23</f>
        <v>1396544.07</v>
      </c>
      <c r="F18" s="12">
        <f>F19+F20+F21+F22+F23</f>
        <v>1121652.9500000002</v>
      </c>
      <c r="G18" s="16">
        <f>G19+G20+G21+G22+G23</f>
        <v>274891.11999999988</v>
      </c>
      <c r="H18" s="23"/>
    </row>
    <row r="19" spans="1:11" ht="11.25" customHeight="1" x14ac:dyDescent="0.25">
      <c r="A19" s="78" t="s">
        <v>1</v>
      </c>
      <c r="B19" s="78"/>
      <c r="C19" s="16">
        <v>256917.78</v>
      </c>
      <c r="D19" s="12">
        <f>847536.12+169954.32-73.94+17021.7</f>
        <v>1034438.2</v>
      </c>
      <c r="E19" s="12">
        <f>C19+D19</f>
        <v>1291355.98</v>
      </c>
      <c r="F19" s="12">
        <f>842381.84+170151.51+1511.93+584.8+15500.27</f>
        <v>1030130.3500000001</v>
      </c>
      <c r="G19" s="16">
        <f>E19-F19</f>
        <v>261225.62999999989</v>
      </c>
      <c r="H19" s="23"/>
    </row>
    <row r="20" spans="1:11" ht="12" customHeight="1" x14ac:dyDescent="0.25">
      <c r="A20" s="78" t="s">
        <v>2</v>
      </c>
      <c r="B20" s="78"/>
      <c r="C20" s="16">
        <v>679.24</v>
      </c>
      <c r="D20" s="12">
        <v>4449</v>
      </c>
      <c r="E20" s="12">
        <f t="shared" ref="E20:E26" si="0">C20+D20</f>
        <v>5128.24</v>
      </c>
      <c r="F20" s="12">
        <f>4400.41+58.15</f>
        <v>4458.5599999999995</v>
      </c>
      <c r="G20" s="16">
        <f t="shared" ref="G20:G23" si="1">E20-F20</f>
        <v>669.68000000000029</v>
      </c>
      <c r="H20" s="25"/>
      <c r="I20" s="25"/>
      <c r="J20" s="25"/>
    </row>
    <row r="21" spans="1:11" ht="12" customHeight="1" x14ac:dyDescent="0.25">
      <c r="A21" s="78" t="s">
        <v>3</v>
      </c>
      <c r="B21" s="78"/>
      <c r="C21" s="16">
        <v>4238.8900000000003</v>
      </c>
      <c r="D21" s="12">
        <v>20464.919999999998</v>
      </c>
      <c r="E21" s="12">
        <f t="shared" si="0"/>
        <v>24703.809999999998</v>
      </c>
      <c r="F21" s="12">
        <f>20130.53+3685.2</f>
        <v>23815.73</v>
      </c>
      <c r="G21" s="16">
        <f t="shared" si="1"/>
        <v>888.07999999999811</v>
      </c>
    </row>
    <row r="22" spans="1:11" ht="10.5" customHeight="1" x14ac:dyDescent="0.25">
      <c r="A22" s="78" t="s">
        <v>4</v>
      </c>
      <c r="B22" s="78"/>
      <c r="C22" s="16">
        <v>899.98</v>
      </c>
      <c r="D22" s="12">
        <v>6229.08</v>
      </c>
      <c r="E22" s="12">
        <f t="shared" si="0"/>
        <v>7129.0599999999995</v>
      </c>
      <c r="F22" s="12">
        <f>6162.84+55.49-1863.46</f>
        <v>4354.87</v>
      </c>
      <c r="G22" s="16">
        <f t="shared" si="1"/>
        <v>2774.1899999999996</v>
      </c>
      <c r="J22" s="23"/>
    </row>
    <row r="23" spans="1:11" ht="12" customHeight="1" x14ac:dyDescent="0.25">
      <c r="A23" s="78" t="s">
        <v>5</v>
      </c>
      <c r="B23" s="78"/>
      <c r="C23" s="16">
        <v>9055.52</v>
      </c>
      <c r="D23" s="12">
        <v>59171.46</v>
      </c>
      <c r="E23" s="12">
        <f t="shared" si="0"/>
        <v>68226.98</v>
      </c>
      <c r="F23" s="12">
        <f>58229.56+663.88</f>
        <v>58893.439999999995</v>
      </c>
      <c r="G23" s="16">
        <f t="shared" si="1"/>
        <v>9333.5400000000009</v>
      </c>
    </row>
    <row r="24" spans="1:11" ht="11.25" customHeight="1" x14ac:dyDescent="0.25">
      <c r="A24" s="87" t="s">
        <v>6</v>
      </c>
      <c r="B24" s="87"/>
      <c r="C24" s="16">
        <v>324814.37</v>
      </c>
      <c r="D24" s="12">
        <v>1020252.38</v>
      </c>
      <c r="E24" s="12">
        <f t="shared" si="0"/>
        <v>1345066.75</v>
      </c>
      <c r="F24" s="12">
        <f>1000340.02+59508.06</f>
        <v>1059848.08</v>
      </c>
      <c r="G24" s="16">
        <f>E24-F24</f>
        <v>285218.66999999993</v>
      </c>
    </row>
    <row r="25" spans="1:11" ht="10.5" customHeight="1" x14ac:dyDescent="0.25">
      <c r="A25" s="87" t="s">
        <v>7</v>
      </c>
      <c r="B25" s="87"/>
      <c r="C25" s="16">
        <v>91790.24</v>
      </c>
      <c r="D25" s="12">
        <f>475928.63+1821.74</f>
        <v>477750.37</v>
      </c>
      <c r="E25" s="12">
        <f t="shared" si="0"/>
        <v>569540.61</v>
      </c>
      <c r="F25" s="12">
        <v>465376.82</v>
      </c>
      <c r="G25" s="16">
        <f t="shared" ref="G25:G26" si="2">E25-F25</f>
        <v>104163.78999999998</v>
      </c>
    </row>
    <row r="26" spans="1:11" ht="12.75" customHeight="1" x14ac:dyDescent="0.25">
      <c r="A26" s="87" t="s">
        <v>8</v>
      </c>
      <c r="B26" s="87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1" x14ac:dyDescent="0.25">
      <c r="A27" s="79" t="s">
        <v>9</v>
      </c>
      <c r="B27" s="79"/>
      <c r="C27" s="16">
        <f>C18++C24+C25+C26</f>
        <v>688396.02</v>
      </c>
      <c r="D27" s="12">
        <f>D18+D24+D25+D26</f>
        <v>2627871.4900000002</v>
      </c>
      <c r="E27" s="12">
        <f>E18+E24+E25+E26</f>
        <v>3316267.5100000002</v>
      </c>
      <c r="F27" s="12">
        <f>F18+F24+F25+F26</f>
        <v>2651993.9300000002</v>
      </c>
      <c r="G27" s="16">
        <f>G18+G24+G25+G26</f>
        <v>664273.57999999984</v>
      </c>
    </row>
    <row r="28" spans="1:11" ht="9" customHeight="1" x14ac:dyDescent="0.25"/>
    <row r="29" spans="1:11" x14ac:dyDescent="0.25">
      <c r="A29" s="7" t="s">
        <v>21</v>
      </c>
      <c r="B29" s="7"/>
      <c r="C29" s="7"/>
      <c r="D29" s="7"/>
      <c r="E29" s="8"/>
    </row>
    <row r="30" spans="1:11" ht="12" customHeight="1" x14ac:dyDescent="0.25"/>
    <row r="31" spans="1:11" ht="39" x14ac:dyDescent="0.25">
      <c r="A31" s="21" t="s">
        <v>10</v>
      </c>
      <c r="B31" s="80" t="s">
        <v>11</v>
      </c>
      <c r="C31" s="80"/>
      <c r="D31" s="80"/>
      <c r="E31" s="80"/>
      <c r="F31" s="2" t="s">
        <v>12</v>
      </c>
      <c r="G31" s="3" t="s">
        <v>16</v>
      </c>
    </row>
    <row r="32" spans="1:11" x14ac:dyDescent="0.25">
      <c r="A32" s="5" t="s">
        <v>17</v>
      </c>
      <c r="B32" s="82" t="s">
        <v>30</v>
      </c>
      <c r="C32" s="82"/>
      <c r="D32" s="82"/>
      <c r="E32" s="82"/>
      <c r="F32" s="13" t="s">
        <v>62</v>
      </c>
      <c r="G32" s="20">
        <v>46270.080000000002</v>
      </c>
      <c r="K32" s="23"/>
    </row>
    <row r="33" spans="1:13" ht="34.5" x14ac:dyDescent="0.25">
      <c r="A33" s="26" t="s">
        <v>18</v>
      </c>
      <c r="B33" s="83" t="s">
        <v>31</v>
      </c>
      <c r="C33" s="83"/>
      <c r="D33" s="83"/>
      <c r="E33" s="83"/>
      <c r="F33" s="1" t="s">
        <v>69</v>
      </c>
      <c r="G33" s="20">
        <v>31143</v>
      </c>
      <c r="K33" s="23"/>
    </row>
    <row r="34" spans="1:13" x14ac:dyDescent="0.25">
      <c r="A34" s="26" t="s">
        <v>137</v>
      </c>
      <c r="B34" s="94" t="s">
        <v>138</v>
      </c>
      <c r="C34" s="95"/>
      <c r="D34" s="95"/>
      <c r="E34" s="96"/>
      <c r="F34" s="54"/>
      <c r="G34" s="20">
        <v>1785.6</v>
      </c>
      <c r="K34" s="23"/>
    </row>
    <row r="35" spans="1:13" ht="29.25" customHeight="1" x14ac:dyDescent="0.25">
      <c r="A35" s="6" t="s">
        <v>19</v>
      </c>
      <c r="B35" s="86" t="s">
        <v>32</v>
      </c>
      <c r="C35" s="86"/>
      <c r="D35" s="86"/>
      <c r="E35" s="86"/>
      <c r="F35" s="73" t="s">
        <v>68</v>
      </c>
      <c r="G35" s="20">
        <v>419894</v>
      </c>
      <c r="K35" s="23"/>
    </row>
    <row r="36" spans="1:13" ht="15.75" customHeight="1" x14ac:dyDescent="0.25">
      <c r="A36" s="6" t="s">
        <v>80</v>
      </c>
      <c r="B36" s="91" t="s">
        <v>81</v>
      </c>
      <c r="C36" s="92"/>
      <c r="D36" s="92"/>
      <c r="E36" s="93"/>
      <c r="F36" s="74"/>
      <c r="G36" s="20">
        <v>20022.96</v>
      </c>
      <c r="K36" s="23"/>
    </row>
    <row r="37" spans="1:13" ht="15" customHeight="1" x14ac:dyDescent="0.25">
      <c r="A37" s="5" t="s">
        <v>20</v>
      </c>
      <c r="B37" s="82" t="s">
        <v>33</v>
      </c>
      <c r="C37" s="82"/>
      <c r="D37" s="82"/>
      <c r="E37" s="82"/>
      <c r="F37" s="74"/>
      <c r="G37" s="20">
        <v>52053.36</v>
      </c>
      <c r="K37" s="23"/>
    </row>
    <row r="38" spans="1:13" ht="14.25" customHeight="1" x14ac:dyDescent="0.25">
      <c r="A38" s="28" t="s">
        <v>70</v>
      </c>
      <c r="B38" s="98" t="s">
        <v>76</v>
      </c>
      <c r="C38" s="98"/>
      <c r="D38" s="98"/>
      <c r="E38" s="98"/>
      <c r="F38" s="74"/>
      <c r="G38" s="20">
        <v>20464.919999999998</v>
      </c>
      <c r="K38" s="23"/>
    </row>
    <row r="39" spans="1:13" ht="12.75" customHeight="1" x14ac:dyDescent="0.25">
      <c r="A39" s="31" t="s">
        <v>71</v>
      </c>
      <c r="B39" s="99" t="s">
        <v>79</v>
      </c>
      <c r="C39" s="99"/>
      <c r="D39" s="99"/>
      <c r="E39" s="99"/>
      <c r="F39" s="74"/>
      <c r="G39" s="20">
        <v>0</v>
      </c>
      <c r="K39" s="23"/>
    </row>
    <row r="40" spans="1:13" ht="12.75" customHeight="1" x14ac:dyDescent="0.25">
      <c r="A40" s="27" t="s">
        <v>29</v>
      </c>
      <c r="B40" s="82" t="s">
        <v>75</v>
      </c>
      <c r="C40" s="82"/>
      <c r="D40" s="82"/>
      <c r="E40" s="82"/>
      <c r="F40" s="75"/>
      <c r="G40" s="20">
        <v>4449</v>
      </c>
      <c r="K40" s="23"/>
    </row>
    <row r="41" spans="1:13" ht="16.5" customHeight="1" x14ac:dyDescent="0.25">
      <c r="A41" s="5" t="s">
        <v>34</v>
      </c>
      <c r="B41" s="100" t="s">
        <v>147</v>
      </c>
      <c r="C41" s="100"/>
      <c r="D41" s="100"/>
      <c r="E41" s="100"/>
      <c r="F41" s="19" t="s">
        <v>60</v>
      </c>
      <c r="G41" s="20">
        <v>8898</v>
      </c>
      <c r="K41" s="23"/>
    </row>
    <row r="42" spans="1:13" ht="15.75" customHeight="1" x14ac:dyDescent="0.25">
      <c r="A42" s="28" t="s">
        <v>38</v>
      </c>
      <c r="B42" s="88" t="s">
        <v>72</v>
      </c>
      <c r="C42" s="89"/>
      <c r="D42" s="89"/>
      <c r="E42" s="90"/>
      <c r="F42" s="19"/>
      <c r="G42" s="20">
        <v>11124.96</v>
      </c>
      <c r="K42" s="23"/>
    </row>
    <row r="43" spans="1:13" ht="15.75" customHeight="1" x14ac:dyDescent="0.25">
      <c r="A43" s="28" t="s">
        <v>39</v>
      </c>
      <c r="B43" s="88" t="s">
        <v>65</v>
      </c>
      <c r="C43" s="89"/>
      <c r="D43" s="89"/>
      <c r="E43" s="90"/>
      <c r="F43" s="19"/>
      <c r="G43" s="20">
        <v>158829.35999999999</v>
      </c>
      <c r="K43" s="23"/>
    </row>
    <row r="44" spans="1:13" x14ac:dyDescent="0.25">
      <c r="A44" s="5" t="s">
        <v>40</v>
      </c>
      <c r="B44" s="82" t="s">
        <v>35</v>
      </c>
      <c r="C44" s="82"/>
      <c r="D44" s="82"/>
      <c r="E44" s="82"/>
      <c r="F44" s="13" t="s">
        <v>74</v>
      </c>
      <c r="G44" s="20">
        <v>94401.95</v>
      </c>
      <c r="K44" s="23"/>
    </row>
    <row r="45" spans="1:13" x14ac:dyDescent="0.25">
      <c r="A45" s="5" t="s">
        <v>41</v>
      </c>
      <c r="B45" s="82" t="s">
        <v>36</v>
      </c>
      <c r="C45" s="82"/>
      <c r="D45" s="82"/>
      <c r="E45" s="82"/>
      <c r="F45" s="13" t="s">
        <v>74</v>
      </c>
      <c r="G45" s="20">
        <v>202288.98</v>
      </c>
      <c r="I45" s="22"/>
      <c r="K45" s="32"/>
    </row>
    <row r="46" spans="1:13" x14ac:dyDescent="0.25">
      <c r="A46" s="28" t="s">
        <v>42</v>
      </c>
      <c r="B46" s="88" t="s">
        <v>73</v>
      </c>
      <c r="C46" s="89"/>
      <c r="D46" s="89"/>
      <c r="E46" s="90"/>
      <c r="F46" s="13" t="s">
        <v>74</v>
      </c>
      <c r="G46" s="20">
        <v>76992.679999999993</v>
      </c>
      <c r="K46" s="23"/>
      <c r="L46" s="25"/>
      <c r="M46" s="25"/>
    </row>
    <row r="47" spans="1:13" x14ac:dyDescent="0.25">
      <c r="A47" s="5" t="s">
        <v>44</v>
      </c>
      <c r="B47" s="82" t="s">
        <v>37</v>
      </c>
      <c r="C47" s="82"/>
      <c r="D47" s="82"/>
      <c r="E47" s="82"/>
      <c r="F47" s="18" t="s">
        <v>61</v>
      </c>
      <c r="G47" s="20">
        <f>2012.14+769.23</f>
        <v>2781.37</v>
      </c>
      <c r="K47" s="23"/>
    </row>
    <row r="48" spans="1:13" x14ac:dyDescent="0.25">
      <c r="A48" s="101" t="s">
        <v>43</v>
      </c>
      <c r="B48" s="102"/>
      <c r="C48" s="102"/>
      <c r="D48" s="102"/>
      <c r="E48" s="103"/>
      <c r="F48" s="5"/>
      <c r="G48" s="20"/>
      <c r="K48" s="23"/>
    </row>
    <row r="49" spans="1:7" ht="12" customHeight="1" x14ac:dyDescent="0.25">
      <c r="A49" s="18" t="s">
        <v>45</v>
      </c>
      <c r="B49" s="97" t="s">
        <v>2</v>
      </c>
      <c r="C49" s="97"/>
      <c r="D49" s="97"/>
      <c r="E49" s="97"/>
      <c r="F49" s="66" t="s">
        <v>146</v>
      </c>
      <c r="G49" s="12">
        <f>D20</f>
        <v>4449</v>
      </c>
    </row>
    <row r="50" spans="1:7" ht="12" customHeight="1" x14ac:dyDescent="0.25">
      <c r="A50" s="18" t="s">
        <v>46</v>
      </c>
      <c r="B50" s="97" t="s">
        <v>3</v>
      </c>
      <c r="C50" s="97"/>
      <c r="D50" s="97"/>
      <c r="E50" s="97"/>
      <c r="F50" s="13" t="s">
        <v>63</v>
      </c>
      <c r="G50" s="12">
        <f>D21</f>
        <v>20464.919999999998</v>
      </c>
    </row>
    <row r="51" spans="1:7" ht="12" customHeight="1" x14ac:dyDescent="0.25">
      <c r="A51" s="18" t="s">
        <v>48</v>
      </c>
      <c r="B51" s="97" t="s">
        <v>47</v>
      </c>
      <c r="C51" s="97"/>
      <c r="D51" s="97"/>
      <c r="E51" s="97"/>
      <c r="F51" s="13" t="s">
        <v>64</v>
      </c>
      <c r="G51" s="12">
        <f>D23</f>
        <v>59171.46</v>
      </c>
    </row>
    <row r="52" spans="1:7" ht="12" customHeight="1" x14ac:dyDescent="0.25">
      <c r="A52" s="18" t="s">
        <v>49</v>
      </c>
      <c r="B52" s="97" t="s">
        <v>4</v>
      </c>
      <c r="C52" s="97"/>
      <c r="D52" s="97"/>
      <c r="E52" s="97"/>
      <c r="F52" s="66" t="s">
        <v>146</v>
      </c>
      <c r="G52" s="12">
        <f>D22</f>
        <v>6229.08</v>
      </c>
    </row>
    <row r="53" spans="1:7" ht="14.25" customHeight="1" x14ac:dyDescent="0.25">
      <c r="A53" s="5" t="s">
        <v>50</v>
      </c>
      <c r="B53" s="110" t="s">
        <v>15</v>
      </c>
      <c r="C53" s="110"/>
      <c r="D53" s="110"/>
      <c r="E53" s="110"/>
      <c r="F53" s="5"/>
      <c r="G53" s="12">
        <f>SUM(G32:G52)</f>
        <v>1241714.68</v>
      </c>
    </row>
    <row r="54" spans="1:7" x14ac:dyDescent="0.25">
      <c r="A54" s="5" t="s">
        <v>66</v>
      </c>
      <c r="B54" s="101" t="s">
        <v>135</v>
      </c>
      <c r="C54" s="102"/>
      <c r="D54" s="102"/>
      <c r="E54" s="102"/>
      <c r="F54" s="103"/>
      <c r="G54" s="30">
        <f>G11+F18+F26-G53</f>
        <v>-401038.36999999976</v>
      </c>
    </row>
    <row r="55" spans="1:7" ht="11.25" customHeight="1" x14ac:dyDescent="0.25"/>
    <row r="56" spans="1:7" x14ac:dyDescent="0.25">
      <c r="A56" s="108" t="s">
        <v>51</v>
      </c>
      <c r="B56" s="108"/>
      <c r="C56" s="10"/>
      <c r="D56" s="10"/>
      <c r="E56" s="10"/>
    </row>
    <row r="57" spans="1:7" x14ac:dyDescent="0.25">
      <c r="A57" s="109" t="s">
        <v>136</v>
      </c>
      <c r="B57" s="109"/>
      <c r="C57" s="109"/>
      <c r="D57" s="109"/>
      <c r="E57" s="109"/>
      <c r="G57" s="24">
        <f>G24+G25</f>
        <v>389382.4599999999</v>
      </c>
    </row>
    <row r="58" spans="1:7" ht="11.25" customHeight="1" x14ac:dyDescent="0.25">
      <c r="A58" s="10"/>
      <c r="B58" s="10"/>
      <c r="C58" s="10"/>
      <c r="D58" s="10"/>
      <c r="E58" s="10"/>
    </row>
    <row r="59" spans="1:7" x14ac:dyDescent="0.25">
      <c r="A59" s="108" t="s">
        <v>52</v>
      </c>
      <c r="B59" s="108"/>
      <c r="C59" s="10"/>
      <c r="D59" s="10"/>
      <c r="E59" s="10"/>
    </row>
    <row r="60" spans="1:7" ht="9" customHeight="1" x14ac:dyDescent="0.25"/>
    <row r="61" spans="1:7" x14ac:dyDescent="0.25">
      <c r="A61" s="13" t="s">
        <v>10</v>
      </c>
      <c r="B61" s="111" t="s">
        <v>55</v>
      </c>
      <c r="C61" s="112"/>
      <c r="D61" s="112"/>
      <c r="E61" s="113"/>
      <c r="F61" s="11" t="s">
        <v>53</v>
      </c>
      <c r="G61" s="5" t="s">
        <v>54</v>
      </c>
    </row>
    <row r="62" spans="1:7" ht="12" customHeight="1" x14ac:dyDescent="0.25">
      <c r="A62" s="13" t="s">
        <v>17</v>
      </c>
      <c r="B62" s="114" t="s">
        <v>56</v>
      </c>
      <c r="C62" s="115"/>
      <c r="D62" s="115"/>
      <c r="E62" s="116"/>
      <c r="F62" s="52">
        <v>1</v>
      </c>
      <c r="G62" s="53">
        <v>18000</v>
      </c>
    </row>
    <row r="63" spans="1:7" ht="12" customHeight="1" x14ac:dyDescent="0.25">
      <c r="A63" s="13" t="s">
        <v>18</v>
      </c>
      <c r="B63" s="114" t="s">
        <v>57</v>
      </c>
      <c r="C63" s="115"/>
      <c r="D63" s="115"/>
      <c r="E63" s="116"/>
      <c r="F63" s="52"/>
      <c r="G63" s="53"/>
    </row>
    <row r="64" spans="1:7" ht="12" customHeight="1" x14ac:dyDescent="0.25">
      <c r="A64" s="13" t="s">
        <v>19</v>
      </c>
      <c r="B64" s="114" t="s">
        <v>58</v>
      </c>
      <c r="C64" s="115"/>
      <c r="D64" s="115"/>
      <c r="E64" s="116"/>
      <c r="F64" s="52">
        <v>5</v>
      </c>
      <c r="G64" s="53">
        <v>234873.22</v>
      </c>
    </row>
    <row r="65" spans="1:10" ht="12" customHeight="1" x14ac:dyDescent="0.25">
      <c r="A65" s="55"/>
      <c r="B65" s="56"/>
      <c r="C65" s="56"/>
      <c r="D65" s="56"/>
      <c r="E65" s="56"/>
      <c r="F65" s="57"/>
      <c r="G65" s="58"/>
    </row>
    <row r="66" spans="1:10" ht="12" customHeight="1" x14ac:dyDescent="0.25">
      <c r="A66" s="55"/>
      <c r="B66" s="56"/>
      <c r="C66" s="56"/>
      <c r="D66" s="56"/>
      <c r="E66" s="56"/>
      <c r="F66" s="57"/>
      <c r="G66" s="58"/>
    </row>
    <row r="67" spans="1:10" ht="12" customHeight="1" x14ac:dyDescent="0.25">
      <c r="A67" s="76" t="s">
        <v>139</v>
      </c>
      <c r="B67" s="76"/>
      <c r="C67" s="76"/>
      <c r="D67" s="76"/>
      <c r="E67" s="76"/>
      <c r="F67" s="76"/>
      <c r="G67" s="76"/>
    </row>
    <row r="68" spans="1:10" ht="12" customHeight="1" x14ac:dyDescent="0.25"/>
    <row r="69" spans="1:10" ht="39" customHeight="1" x14ac:dyDescent="0.25">
      <c r="A69" s="81" t="s">
        <v>0</v>
      </c>
      <c r="B69" s="81"/>
      <c r="C69" s="117" t="s">
        <v>140</v>
      </c>
      <c r="D69" s="118"/>
      <c r="E69" s="59" t="s">
        <v>134</v>
      </c>
      <c r="F69" s="119" t="s">
        <v>141</v>
      </c>
      <c r="G69" s="120"/>
    </row>
    <row r="70" spans="1:10" ht="12" customHeight="1" x14ac:dyDescent="0.25">
      <c r="A70" s="81"/>
      <c r="B70" s="81"/>
      <c r="C70" s="121" t="s">
        <v>14</v>
      </c>
      <c r="D70" s="122"/>
      <c r="E70" s="15" t="s">
        <v>14</v>
      </c>
      <c r="F70" s="123" t="s">
        <v>14</v>
      </c>
      <c r="G70" s="124"/>
    </row>
    <row r="71" spans="1:10" ht="12" customHeight="1" x14ac:dyDescent="0.25">
      <c r="A71" s="84">
        <v>1</v>
      </c>
      <c r="B71" s="84"/>
      <c r="C71" s="125">
        <v>2</v>
      </c>
      <c r="D71" s="126"/>
      <c r="E71" s="15">
        <v>3</v>
      </c>
      <c r="F71" s="123">
        <v>4</v>
      </c>
      <c r="G71" s="124"/>
    </row>
    <row r="72" spans="1:10" ht="19.5" customHeight="1" x14ac:dyDescent="0.25">
      <c r="A72" s="60" t="s">
        <v>10</v>
      </c>
      <c r="B72" s="60" t="s">
        <v>142</v>
      </c>
      <c r="C72" s="67"/>
      <c r="D72" s="68"/>
      <c r="E72" s="61">
        <v>19313</v>
      </c>
      <c r="F72" s="69"/>
      <c r="G72" s="70"/>
    </row>
    <row r="73" spans="1:10" ht="45.75" customHeight="1" x14ac:dyDescent="0.25">
      <c r="A73" s="62" t="s">
        <v>17</v>
      </c>
      <c r="B73" s="65" t="s">
        <v>144</v>
      </c>
      <c r="C73" s="69">
        <v>339821</v>
      </c>
      <c r="D73" s="70"/>
      <c r="E73" s="64"/>
      <c r="F73" s="69"/>
      <c r="G73" s="70"/>
      <c r="J73" s="23"/>
    </row>
    <row r="74" spans="1:10" ht="46.5" customHeight="1" x14ac:dyDescent="0.25">
      <c r="A74" s="62" t="s">
        <v>18</v>
      </c>
      <c r="B74" s="65" t="s">
        <v>145</v>
      </c>
      <c r="C74" s="69">
        <v>144419</v>
      </c>
      <c r="D74" s="70"/>
      <c r="E74" s="64"/>
      <c r="F74" s="69"/>
      <c r="G74" s="70"/>
    </row>
    <row r="75" spans="1:10" ht="36.75" customHeight="1" x14ac:dyDescent="0.25">
      <c r="A75" s="62" t="s">
        <v>19</v>
      </c>
      <c r="B75" s="63" t="s">
        <v>143</v>
      </c>
      <c r="C75" s="71">
        <v>606036.01</v>
      </c>
      <c r="D75" s="72"/>
      <c r="E75" s="64"/>
      <c r="F75" s="69">
        <v>485692</v>
      </c>
      <c r="G75" s="70"/>
    </row>
    <row r="76" spans="1:10" ht="12" customHeight="1" x14ac:dyDescent="0.25">
      <c r="A76" s="55"/>
      <c r="B76" s="56"/>
      <c r="C76" s="56"/>
      <c r="D76" s="56"/>
      <c r="E76" s="56"/>
      <c r="F76" s="57"/>
      <c r="G76" s="58"/>
    </row>
    <row r="77" spans="1:10" ht="12" customHeight="1" x14ac:dyDescent="0.25">
      <c r="A77" s="55"/>
      <c r="B77" s="56"/>
      <c r="C77" s="56"/>
      <c r="D77" s="56"/>
      <c r="E77" s="56"/>
      <c r="F77" s="57"/>
      <c r="G77" s="58"/>
    </row>
    <row r="78" spans="1:10" ht="12" customHeight="1" x14ac:dyDescent="0.25">
      <c r="A78" s="55"/>
      <c r="B78" s="56"/>
      <c r="C78" s="56"/>
      <c r="D78" s="56"/>
      <c r="E78" s="56"/>
      <c r="F78" s="57"/>
      <c r="G78" s="58"/>
    </row>
    <row r="79" spans="1:10" ht="12" customHeight="1" x14ac:dyDescent="0.25">
      <c r="A79" s="55"/>
      <c r="B79" s="56"/>
      <c r="C79" s="56"/>
      <c r="D79" s="56"/>
      <c r="E79" s="56"/>
      <c r="F79" s="57"/>
      <c r="G79" s="58"/>
    </row>
  </sheetData>
  <mergeCells count="70">
    <mergeCell ref="B61:E61"/>
    <mergeCell ref="B62:E62"/>
    <mergeCell ref="B63:E63"/>
    <mergeCell ref="B64:E64"/>
    <mergeCell ref="A67:G67"/>
    <mergeCell ref="A69:B70"/>
    <mergeCell ref="C69:D69"/>
    <mergeCell ref="F69:G69"/>
    <mergeCell ref="C70:D70"/>
    <mergeCell ref="F70:G70"/>
    <mergeCell ref="A71:B71"/>
    <mergeCell ref="C71:D71"/>
    <mergeCell ref="F71:G71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B45:E45"/>
    <mergeCell ref="B42:E42"/>
    <mergeCell ref="B43:E43"/>
    <mergeCell ref="B37:E37"/>
    <mergeCell ref="B36:E36"/>
    <mergeCell ref="B34:E34"/>
    <mergeCell ref="F35:F40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  <mergeCell ref="C72:D72"/>
    <mergeCell ref="F72:G72"/>
    <mergeCell ref="C73:D73"/>
    <mergeCell ref="F73:G73"/>
    <mergeCell ref="C75:D75"/>
    <mergeCell ref="F75:G75"/>
    <mergeCell ref="C74:D74"/>
    <mergeCell ref="F74:G74"/>
  </mergeCells>
  <pageMargins left="3.937007874015748E-2" right="0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workbookViewId="0">
      <selection activeCell="B9" sqref="B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82</v>
      </c>
    </row>
    <row r="2" spans="1:4" ht="72" customHeight="1" x14ac:dyDescent="0.25">
      <c r="A2" s="127" t="s">
        <v>108</v>
      </c>
      <c r="B2" s="128"/>
      <c r="C2" s="128"/>
      <c r="D2" s="128"/>
    </row>
    <row r="3" spans="1:4" ht="26.45" customHeight="1" x14ac:dyDescent="0.25">
      <c r="A3" s="34" t="s">
        <v>10</v>
      </c>
      <c r="B3" s="34" t="s">
        <v>83</v>
      </c>
      <c r="C3" s="34" t="s">
        <v>84</v>
      </c>
      <c r="D3" s="35" t="s">
        <v>85</v>
      </c>
    </row>
    <row r="4" spans="1:4" ht="15.75" x14ac:dyDescent="0.25">
      <c r="A4" s="34">
        <v>1</v>
      </c>
      <c r="B4" s="36" t="s">
        <v>86</v>
      </c>
      <c r="C4" s="35"/>
      <c r="D4" s="37"/>
    </row>
    <row r="5" spans="1:4" ht="15.75" x14ac:dyDescent="0.25">
      <c r="A5" s="34"/>
      <c r="B5" s="38" t="s">
        <v>87</v>
      </c>
      <c r="C5" s="34"/>
      <c r="D5" s="37">
        <v>202137</v>
      </c>
    </row>
    <row r="6" spans="1:4" ht="29.25" x14ac:dyDescent="0.25">
      <c r="A6" s="34"/>
      <c r="B6" s="39" t="s">
        <v>88</v>
      </c>
      <c r="C6" s="34" t="s">
        <v>109</v>
      </c>
      <c r="D6" s="37"/>
    </row>
    <row r="7" spans="1:4" ht="15.75" x14ac:dyDescent="0.25">
      <c r="A7" s="34"/>
      <c r="B7" s="39" t="s">
        <v>89</v>
      </c>
      <c r="C7" s="34" t="s">
        <v>110</v>
      </c>
      <c r="D7" s="37"/>
    </row>
    <row r="8" spans="1:4" ht="15.75" x14ac:dyDescent="0.25">
      <c r="A8" s="34"/>
      <c r="B8" s="39" t="s">
        <v>91</v>
      </c>
      <c r="C8" s="34" t="s">
        <v>100</v>
      </c>
      <c r="D8" s="37"/>
    </row>
    <row r="9" spans="1:4" ht="15.75" x14ac:dyDescent="0.25">
      <c r="A9" s="34"/>
      <c r="B9" s="39" t="s">
        <v>111</v>
      </c>
      <c r="C9" s="34" t="s">
        <v>112</v>
      </c>
      <c r="D9" s="37"/>
    </row>
    <row r="10" spans="1:4" ht="15.75" x14ac:dyDescent="0.25">
      <c r="A10" s="34"/>
      <c r="B10" s="39"/>
      <c r="C10" s="34"/>
      <c r="D10" s="37"/>
    </row>
    <row r="11" spans="1:4" ht="30.75" x14ac:dyDescent="0.25">
      <c r="A11" s="34"/>
      <c r="B11" s="38" t="s">
        <v>92</v>
      </c>
      <c r="C11" s="34"/>
      <c r="D11" s="37">
        <v>9584</v>
      </c>
    </row>
    <row r="12" spans="1:4" ht="29.25" x14ac:dyDescent="0.25">
      <c r="A12" s="34"/>
      <c r="B12" s="40" t="s">
        <v>88</v>
      </c>
      <c r="C12" s="34" t="s">
        <v>113</v>
      </c>
      <c r="D12" s="37"/>
    </row>
    <row r="13" spans="1:4" ht="15.75" x14ac:dyDescent="0.25">
      <c r="A13" s="34"/>
      <c r="B13" s="40" t="s">
        <v>114</v>
      </c>
      <c r="C13" s="34" t="s">
        <v>115</v>
      </c>
      <c r="D13" s="37"/>
    </row>
    <row r="14" spans="1:4" ht="15.75" x14ac:dyDescent="0.25">
      <c r="A14" s="34"/>
      <c r="B14" s="40" t="s">
        <v>89</v>
      </c>
      <c r="C14" s="34" t="s">
        <v>93</v>
      </c>
      <c r="D14" s="37"/>
    </row>
    <row r="15" spans="1:4" ht="15.75" x14ac:dyDescent="0.25">
      <c r="A15" s="34"/>
      <c r="B15" s="39"/>
      <c r="C15" s="34"/>
      <c r="D15" s="37"/>
    </row>
    <row r="16" spans="1:4" ht="15.75" x14ac:dyDescent="0.25">
      <c r="A16" s="34"/>
      <c r="B16" s="41" t="s">
        <v>94</v>
      </c>
      <c r="C16" s="34"/>
      <c r="D16" s="37">
        <v>1938</v>
      </c>
    </row>
    <row r="17" spans="1:4" ht="17.25" customHeight="1" x14ac:dyDescent="0.25">
      <c r="A17" s="34"/>
      <c r="B17" s="38" t="s">
        <v>95</v>
      </c>
      <c r="C17" s="34" t="s">
        <v>96</v>
      </c>
      <c r="D17" s="37">
        <v>59278</v>
      </c>
    </row>
    <row r="18" spans="1:4" ht="15.75" x14ac:dyDescent="0.25">
      <c r="A18" s="34"/>
      <c r="B18" s="38" t="s">
        <v>97</v>
      </c>
      <c r="C18" s="34"/>
      <c r="D18" s="37">
        <v>2228</v>
      </c>
    </row>
    <row r="19" spans="1:4" ht="15.75" x14ac:dyDescent="0.25">
      <c r="A19" s="34"/>
      <c r="B19" s="38"/>
      <c r="C19" s="34"/>
      <c r="D19" s="37"/>
    </row>
    <row r="20" spans="1:4" ht="15.75" x14ac:dyDescent="0.25">
      <c r="A20" s="34">
        <v>2</v>
      </c>
      <c r="B20" s="36" t="s">
        <v>98</v>
      </c>
      <c r="C20" s="34"/>
      <c r="D20" s="37">
        <v>12491</v>
      </c>
    </row>
    <row r="21" spans="1:4" ht="15.75" x14ac:dyDescent="0.25">
      <c r="A21" s="34"/>
      <c r="B21" s="39" t="s">
        <v>99</v>
      </c>
      <c r="C21" s="34" t="s">
        <v>116</v>
      </c>
      <c r="D21" s="37"/>
    </row>
    <row r="22" spans="1:4" ht="15.75" x14ac:dyDescent="0.25">
      <c r="A22" s="34"/>
      <c r="B22" s="39" t="s">
        <v>101</v>
      </c>
      <c r="C22" s="34" t="s">
        <v>117</v>
      </c>
      <c r="D22" s="37"/>
    </row>
    <row r="23" spans="1:4" ht="15.75" x14ac:dyDescent="0.25">
      <c r="A23" s="34"/>
      <c r="B23" s="39" t="s">
        <v>102</v>
      </c>
      <c r="C23" s="34" t="s">
        <v>90</v>
      </c>
      <c r="D23" s="37"/>
    </row>
    <row r="24" spans="1:4" ht="15.75" x14ac:dyDescent="0.25">
      <c r="A24" s="34"/>
      <c r="B24" s="39" t="s">
        <v>118</v>
      </c>
      <c r="C24" s="34" t="s">
        <v>100</v>
      </c>
      <c r="D24" s="37"/>
    </row>
    <row r="25" spans="1:4" ht="15.75" x14ac:dyDescent="0.25">
      <c r="A25" s="34"/>
      <c r="B25" s="39" t="s">
        <v>119</v>
      </c>
      <c r="C25" s="34" t="s">
        <v>100</v>
      </c>
      <c r="D25" s="37"/>
    </row>
    <row r="26" spans="1:4" ht="15.75" x14ac:dyDescent="0.25">
      <c r="A26" s="34"/>
      <c r="B26" s="39" t="s">
        <v>103</v>
      </c>
      <c r="C26" s="34" t="s">
        <v>120</v>
      </c>
      <c r="D26" s="37"/>
    </row>
    <row r="27" spans="1:4" ht="30.6" customHeight="1" x14ac:dyDescent="0.25">
      <c r="A27" s="34"/>
      <c r="B27" s="39" t="s">
        <v>121</v>
      </c>
      <c r="C27" s="34" t="s">
        <v>122</v>
      </c>
      <c r="D27" s="37"/>
    </row>
    <row r="28" spans="1:4" ht="15.75" customHeight="1" x14ac:dyDescent="0.25">
      <c r="A28" s="34"/>
      <c r="B28" s="39"/>
      <c r="C28" s="34"/>
      <c r="D28" s="37"/>
    </row>
    <row r="29" spans="1:4" ht="15.75" x14ac:dyDescent="0.25">
      <c r="A29" s="34">
        <v>3</v>
      </c>
      <c r="B29" s="36" t="s">
        <v>104</v>
      </c>
      <c r="C29" s="34"/>
      <c r="D29" s="37"/>
    </row>
    <row r="30" spans="1:4" ht="18" customHeight="1" x14ac:dyDescent="0.25">
      <c r="A30" s="34"/>
      <c r="B30" s="38" t="s">
        <v>105</v>
      </c>
      <c r="C30" s="34" t="s">
        <v>123</v>
      </c>
      <c r="D30" s="37">
        <v>93306</v>
      </c>
    </row>
    <row r="31" spans="1:4" ht="18" customHeight="1" x14ac:dyDescent="0.25">
      <c r="A31" s="34"/>
      <c r="B31" s="38" t="s">
        <v>124</v>
      </c>
      <c r="C31" s="34" t="s">
        <v>100</v>
      </c>
      <c r="D31" s="37">
        <v>231</v>
      </c>
    </row>
    <row r="32" spans="1:4" ht="19.5" customHeight="1" x14ac:dyDescent="0.25">
      <c r="A32" s="34"/>
      <c r="B32" s="38" t="s">
        <v>125</v>
      </c>
      <c r="C32" s="34" t="s">
        <v>90</v>
      </c>
      <c r="D32" s="37">
        <v>23552</v>
      </c>
    </row>
    <row r="33" spans="1:4" ht="20.25" customHeight="1" x14ac:dyDescent="0.25">
      <c r="A33" s="34"/>
      <c r="B33" s="38" t="s">
        <v>126</v>
      </c>
      <c r="C33" s="34" t="s">
        <v>127</v>
      </c>
      <c r="D33" s="37">
        <v>3450</v>
      </c>
    </row>
    <row r="34" spans="1:4" ht="16.5" customHeight="1" x14ac:dyDescent="0.25">
      <c r="A34" s="34"/>
      <c r="B34" s="38" t="s">
        <v>106</v>
      </c>
      <c r="C34" s="34" t="s">
        <v>128</v>
      </c>
      <c r="D34" s="37">
        <v>1134</v>
      </c>
    </row>
    <row r="35" spans="1:4" ht="29.25" customHeight="1" x14ac:dyDescent="0.25">
      <c r="A35" s="34"/>
      <c r="B35" s="38" t="s">
        <v>129</v>
      </c>
      <c r="C35" s="34"/>
      <c r="D35" s="37">
        <v>9570</v>
      </c>
    </row>
    <row r="36" spans="1:4" ht="15.75" x14ac:dyDescent="0.25">
      <c r="A36" s="34"/>
      <c r="B36" s="38"/>
      <c r="C36" s="34"/>
      <c r="D36" s="37"/>
    </row>
    <row r="37" spans="1:4" ht="15.6" customHeight="1" x14ac:dyDescent="0.25">
      <c r="A37" s="34">
        <v>4</v>
      </c>
      <c r="B37" s="36" t="s">
        <v>107</v>
      </c>
      <c r="C37" s="34"/>
      <c r="D37" s="37">
        <v>995</v>
      </c>
    </row>
    <row r="38" spans="1:4" ht="27" customHeight="1" x14ac:dyDescent="0.25">
      <c r="A38" s="35"/>
      <c r="B38" s="42" t="s">
        <v>9</v>
      </c>
      <c r="C38" s="34"/>
      <c r="D38" s="43">
        <f>SUM(D5:D37)</f>
        <v>419894</v>
      </c>
    </row>
    <row r="39" spans="1:4" ht="15.75" x14ac:dyDescent="0.25">
      <c r="A39" s="44"/>
      <c r="B39" s="44"/>
      <c r="C39" s="44"/>
    </row>
    <row r="40" spans="1:4" ht="15.75" x14ac:dyDescent="0.25">
      <c r="A40" s="44"/>
      <c r="B40" s="44"/>
      <c r="C40" s="44"/>
    </row>
    <row r="41" spans="1:4" ht="15.75" x14ac:dyDescent="0.25">
      <c r="A41" s="44"/>
      <c r="B41" s="44"/>
      <c r="C41" s="44"/>
    </row>
    <row r="42" spans="1:4" ht="31.15" customHeight="1" x14ac:dyDescent="0.25">
      <c r="A42" s="44"/>
      <c r="B42" s="45"/>
      <c r="C42" s="46"/>
    </row>
    <row r="43" spans="1:4" ht="15.75" x14ac:dyDescent="0.25">
      <c r="A43" s="44"/>
      <c r="B43" s="44"/>
      <c r="C43" s="46"/>
      <c r="D43" s="47"/>
    </row>
    <row r="44" spans="1:4" ht="26.45" customHeight="1" x14ac:dyDescent="0.25">
      <c r="A44" s="48"/>
      <c r="B44" s="49"/>
      <c r="C44" s="50"/>
    </row>
    <row r="45" spans="1:4" x14ac:dyDescent="0.25">
      <c r="C45" s="51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2020-03-13T07:59:19Z</cp:lastPrinted>
  <dcterms:created xsi:type="dcterms:W3CDTF">2018-08-28T07:18:51Z</dcterms:created>
  <dcterms:modified xsi:type="dcterms:W3CDTF">2020-03-17T07:24:30Z</dcterms:modified>
</cp:coreProperties>
</file>