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F21" i="1" l="1"/>
  <c r="F20" i="1" l="1"/>
  <c r="F19" i="1"/>
  <c r="D35" i="3" l="1"/>
  <c r="G50" i="1" l="1"/>
  <c r="G48" i="1"/>
  <c r="G47" i="1"/>
  <c r="G51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2" i="1"/>
  <c r="G55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<sst xmlns="http://schemas.openxmlformats.org/spreadsheetml/2006/main" count="154" uniqueCount="132">
  <si>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</si>
  <si>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</si>
  <si>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</si>
  <si>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</si>
  <si>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</si>
  <si>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</si>
  <si>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</si>
  <si>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</si>
  <si>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</si>
  <si>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</si>
  <si>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</si>
  <si>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</si>
  <si>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</si>
  <si>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</si>
  <si>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</si>
  <si>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</si>
  <si>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</si>
  <si>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</si>
  <si>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</si>
  <si>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</si>
  <si>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</si>
  <si>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</si>
  <si>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</si>
  <si>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</si>
  <si>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</si>
  <si>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</si>
  <si>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</si>
  <si>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</si>
  <si>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</si>
  <si>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</si>
  <si>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</si>
  <si>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</si>
  <si>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</si>
  <si>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</si>
  <si>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</si>
  <si>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</si>
  <si>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</si>
  <si>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</si>
  <si>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</si>
  <si>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</si>
  <si>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</si>
  <si>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</si>
  <si>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</si>
  <si>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</si>
  <si>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</si>
  <si>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</si>
  <si>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</si>
  <si>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</si>
  <si>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</si>
  <si>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</si>
  <si>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</si>
  <si>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</si>
  <si>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</si>
  <si>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</si>
  <si>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</si>
  <si>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</si>
  <si>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</si>
  <si>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</si>
  <si>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</si>
  <si>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</si>
  <si>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</si>
  <si>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</si>
  <si>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</si>
  <si>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</si>
  <si>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</si>
  <si>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</si>
  <si>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ООО "ПЖХ "Базис"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</si>
  <si>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</si>
  <si>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</si>
  <si>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</si>
  <si>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</si>
  <si>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</si>
  <si>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</si>
  <si>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</si>
  <si>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</si>
  <si>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</si>
  <si>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</si>
  <si>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</si>
  <si>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</si>
  <si>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</si>
  <si>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</si>
  <si>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</si>
  <si>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</si>
  <si>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</si>
  <si>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смена вентилей</t>
  </si>
  <si>
    <t>Ремонт системы центрального отопления</t>
  </si>
  <si>
    <t>регулировка ц/о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</si>
  <si>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</si>
  <si>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</si>
  <si>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</si>
  <si>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</si>
  <si>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</si>
  <si>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</si>
  <si>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1 шт.</t>
  </si>
  <si>
    <t>Общестроительные работы</t>
  </si>
  <si>
    <t>Ремонт кровли</t>
  </si>
  <si>
    <t>Ремонт межпанельных швов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</si>
  <si>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Расплетина,4</t>
    </r>
  </si>
  <si>
    <t>4 шт.</t>
  </si>
  <si>
    <t>Прочие работы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</si>
  <si>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 ул. Расплетина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</si>
  <si>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18,6 м.</t>
  </si>
  <si>
    <t>8 шт.</t>
  </si>
  <si>
    <t>8,7 м.</t>
  </si>
  <si>
    <t>10 приб.</t>
  </si>
  <si>
    <t>смена вентилей и сгонов</t>
  </si>
  <si>
    <t>24 шт.</t>
  </si>
  <si>
    <t>установка радиаторов</t>
  </si>
  <si>
    <t>5 шт.</t>
  </si>
  <si>
    <t>смена оснований светильников</t>
  </si>
  <si>
    <t>смена светодиодных светильников с датчиками движения</t>
  </si>
  <si>
    <t>Обходы и осмотры вводных, распределительных, и этажных щитов</t>
  </si>
  <si>
    <t>21 шт.</t>
  </si>
  <si>
    <t>79,7 м2</t>
  </si>
  <si>
    <t>12,2 м.</t>
  </si>
  <si>
    <t>Окраска дверей</t>
  </si>
  <si>
    <t>38,8 м2</t>
  </si>
  <si>
    <t>Ремонт песочницы</t>
  </si>
  <si>
    <t>Ремонт балкона (кв. 14)</t>
  </si>
  <si>
    <t>Осмотры конструктивных элементов здания</t>
  </si>
  <si>
    <t>Установка пандусов контейнерной площадки</t>
  </si>
  <si>
    <t>долевое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</si>
  <si>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</si>
  <si>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</si>
  <si>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</si>
  <si>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</si>
  <si>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</si>
  <si>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</si>
  <si>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</si>
  <si>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</si>
  <si>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</si>
  <si>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ГП ЯО "Северный Водоканал"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</si>
</sst>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0" fillId="0" borderId="0" xfId="0" applyAlignment="1">
      <alignment horizontal="right" vertical="top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9" fillId="0" borderId="1" xfId="0" applyFont="1" applyBorder="1" applyAlignment="1">
      <alignment horizontal="center" wrapText="1"/>
    </xf>
    <xf numFmtId="2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22" fillId="0" borderId="1" xfId="0" applyFont="1" applyFill="1" applyBorder="1" applyAlignment="1">
      <alignment wrapText="1"/>
    </xf>
    <xf numFmtId="165" fontId="18" fillId="0" borderId="1" xfId="0" applyNumberFormat="1" applyFont="1" applyBorder="1"/>
    <xf numFmtId="0" fontId="17" fillId="0" borderId="0" xfId="0" applyFont="1"/>
    <xf numFmtId="0" fontId="17" fillId="0" borderId="0" xfId="0" applyFont="1" applyAlignment="1">
      <alignment vertical="center" wrapText="1"/>
    </xf>
    <xf numFmtId="0" fontId="23" fillId="0" borderId="0" xfId="0" applyFont="1"/>
    <xf numFmtId="0" fontId="0" fillId="0" borderId="0" xfId="0" applyAlignment="1">
      <alignment horizont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23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25" fillId="0" borderId="1" xfId="0" applyFont="1" applyBorder="1"/>
    <xf numFmtId="0" fontId="27" fillId="0" borderId="1" xfId="0" applyFont="1" applyBorder="1"/>
    <xf numFmtId="2" fontId="0" fillId="0" borderId="0" xfId="0" applyNumberForma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tabSelected="1" workbookViewId="0">
      <pane xSplit="6" ySplit="14" topLeftCell="G54" activePane="bottomRight" state="frozen"/>
      <selection pane="topRight" activeCell="G1" sqref="G1"/>
      <selection pane="bottomLeft" activeCell="A14" sqref="A14"/>
      <selection pane="bottomRight" activeCell="J19" sqref="J19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71" t="s">
        <v>24</v>
      </c>
      <c r="B2" s="71"/>
      <c r="C2" s="71"/>
      <c r="D2" s="71"/>
      <c r="E2" s="71"/>
      <c r="F2" s="71"/>
      <c r="G2" s="71"/>
    </row>
    <row r="3" spans="1:7" ht="15.75" thickBot="1" x14ac:dyDescent="0.3">
      <c r="A3" s="81" t="s">
        <v>25</v>
      </c>
      <c r="B3" s="81"/>
      <c r="C3" s="81"/>
      <c r="D3" s="81"/>
      <c r="E3" s="81"/>
      <c r="F3" s="81"/>
      <c r="G3" s="81"/>
    </row>
    <row r="4" spans="1:7" ht="8.25" customHeight="1" x14ac:dyDescent="0.25"/>
    <row r="5" spans="1:7" x14ac:dyDescent="0.25">
      <c r="A5" s="71" t="s">
        <v>26</v>
      </c>
      <c r="B5" s="71"/>
      <c r="C5" s="71"/>
      <c r="D5" s="71"/>
      <c r="E5" s="71"/>
      <c r="F5" s="71"/>
      <c r="G5" s="71"/>
    </row>
    <row r="6" spans="1:7" ht="13.5" customHeight="1" x14ac:dyDescent="0.25">
      <c r="A6" s="72" t="s">
        <v>27</v>
      </c>
      <c r="B6" s="72"/>
      <c r="C6" s="72"/>
      <c r="D6" s="72"/>
      <c r="E6" s="72"/>
      <c r="F6" s="72"/>
      <c r="G6" s="72"/>
    </row>
    <row r="7" spans="1:7" ht="15" customHeight="1" x14ac:dyDescent="0.25">
      <c r="A7" s="73" t="s">
        <v>122</v>
      </c>
      <c r="B7" s="73"/>
      <c r="C7" s="73"/>
      <c r="D7" s="73"/>
      <c r="E7" s="73"/>
      <c r="F7" s="73"/>
      <c r="G7" s="73"/>
    </row>
    <row r="8" spans="1:7" ht="15.75" x14ac:dyDescent="0.25">
      <c r="A8" s="72" t="s">
        <v>97</v>
      </c>
      <c r="B8" s="72"/>
      <c r="C8" s="72"/>
      <c r="D8" s="72"/>
      <c r="E8" s="72"/>
      <c r="F8" s="72"/>
      <c r="G8" s="72"/>
    </row>
    <row r="9" spans="1:7" ht="9.75" customHeight="1" x14ac:dyDescent="0.25"/>
    <row r="10" spans="1:7" x14ac:dyDescent="0.25">
      <c r="A10" s="75" t="s">
        <v>29</v>
      </c>
      <c r="B10" s="75"/>
      <c r="C10" s="75"/>
      <c r="D10" s="75"/>
      <c r="E10" s="75"/>
    </row>
    <row r="11" spans="1:7" x14ac:dyDescent="0.25">
      <c r="A11" s="75" t="s">
        <v>30</v>
      </c>
      <c r="B11" s="75"/>
      <c r="C11" s="75"/>
      <c r="D11" s="75"/>
      <c r="E11" s="75"/>
      <c r="G11" s="24">
        <v>122899.28</v>
      </c>
    </row>
    <row r="12" spans="1:7" ht="11.25" customHeight="1" x14ac:dyDescent="0.25"/>
    <row r="13" spans="1:7" x14ac:dyDescent="0.25">
      <c r="A13" s="74" t="s">
        <v>28</v>
      </c>
      <c r="B13" s="74"/>
      <c r="C13" s="74"/>
      <c r="D13" s="74"/>
      <c r="E13" s="74"/>
    </row>
    <row r="15" spans="1:7" ht="36" x14ac:dyDescent="0.25">
      <c r="A15" s="85" t="s">
        <v>0</v>
      </c>
      <c r="B15" s="85"/>
      <c r="C15" s="15" t="s">
        <v>123</v>
      </c>
      <c r="D15" s="2" t="s">
        <v>124</v>
      </c>
      <c r="E15" s="5" t="s">
        <v>15</v>
      </c>
      <c r="F15" s="2" t="s">
        <v>125</v>
      </c>
      <c r="G15" s="18" t="s">
        <v>126</v>
      </c>
    </row>
    <row r="16" spans="1:7" x14ac:dyDescent="0.25">
      <c r="A16" s="85"/>
      <c r="B16" s="85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86">
        <v>1</v>
      </c>
      <c r="B17" s="86"/>
      <c r="C17" s="16">
        <v>2</v>
      </c>
      <c r="D17" s="10">
        <v>3</v>
      </c>
      <c r="E17" s="10" t="s">
        <v>13</v>
      </c>
      <c r="F17" s="10">
        <v>5</v>
      </c>
      <c r="G17" s="16" t="s">
        <v>61</v>
      </c>
    </row>
    <row r="18" spans="1:10" ht="48" customHeight="1" x14ac:dyDescent="0.25">
      <c r="A18" s="87" t="s">
        <v>71</v>
      </c>
      <c r="B18" s="87"/>
      <c r="C18" s="17">
        <f>C19+C20+C21+C22+C23</f>
        <v>114250.68</v>
      </c>
      <c r="D18" s="13">
        <f>D19+D20+D21+D22+D23</f>
        <v>672590.3899999999</v>
      </c>
      <c r="E18" s="13">
        <f>E19+E20+E21+E22+E23</f>
        <v>786841.07</v>
      </c>
      <c r="F18" s="13">
        <f>F19+F20+F21+F22+F23</f>
        <v>652640.82999999996</v>
      </c>
      <c r="G18" s="17">
        <f>G19+G20+G21+G22+G23</f>
        <v>134200.23999999993</v>
      </c>
      <c r="H18" s="26"/>
    </row>
    <row r="19" spans="1:10" x14ac:dyDescent="0.25">
      <c r="A19" s="82" t="s">
        <v>1</v>
      </c>
      <c r="B19" s="82"/>
      <c r="C19" s="17">
        <v>106052.22</v>
      </c>
      <c r="D19" s="13">
        <v>621280.35</v>
      </c>
      <c r="E19" s="13">
        <f>C19+D19</f>
        <v>727332.57</v>
      </c>
      <c r="F19" s="13">
        <f>604207.62-1873.94+369.7</f>
        <v>602703.38</v>
      </c>
      <c r="G19" s="17">
        <f>E19-F19</f>
        <v>124629.18999999994</v>
      </c>
      <c r="H19" s="26"/>
    </row>
    <row r="20" spans="1:10" x14ac:dyDescent="0.25">
      <c r="A20" s="82" t="s">
        <v>2</v>
      </c>
      <c r="B20" s="82"/>
      <c r="C20" s="17">
        <v>450.01</v>
      </c>
      <c r="D20" s="13">
        <v>3237.48</v>
      </c>
      <c r="E20" s="13">
        <f t="shared" ref="E20:E26" si="0">C20+D20</f>
        <v>3687.49</v>
      </c>
      <c r="F20" s="13">
        <f>3167.72</f>
        <v>3167.72</v>
      </c>
      <c r="G20" s="17">
        <f t="shared" ref="G20:G23" si="1">E20-F20</f>
        <v>519.77</v>
      </c>
      <c r="H20" s="29"/>
      <c r="I20" s="29"/>
      <c r="J20" s="29"/>
    </row>
    <row r="21" spans="1:10" x14ac:dyDescent="0.25">
      <c r="A21" s="82" t="s">
        <v>3</v>
      </c>
      <c r="B21" s="82"/>
      <c r="C21" s="17">
        <v>3272.14</v>
      </c>
      <c r="D21" s="13">
        <v>14805.32</v>
      </c>
      <c r="E21" s="13">
        <f t="shared" si="0"/>
        <v>18077.46</v>
      </c>
      <c r="F21" s="13">
        <f>14471.36</f>
        <v>14471.36</v>
      </c>
      <c r="G21" s="17">
        <f t="shared" si="1"/>
        <v>3606.0999999999985</v>
      </c>
    </row>
    <row r="22" spans="1:10" x14ac:dyDescent="0.25">
      <c r="A22" s="82" t="s">
        <v>4</v>
      </c>
      <c r="B22" s="82"/>
      <c r="C22" s="17">
        <v>612.17999999999995</v>
      </c>
      <c r="D22" s="13">
        <v>5035.32</v>
      </c>
      <c r="E22" s="13">
        <f t="shared" si="0"/>
        <v>5647.5</v>
      </c>
      <c r="F22" s="13">
        <v>4891.8500000000004</v>
      </c>
      <c r="G22" s="17">
        <f t="shared" si="1"/>
        <v>755.64999999999964</v>
      </c>
    </row>
    <row r="23" spans="1:10" x14ac:dyDescent="0.25">
      <c r="A23" s="82" t="s">
        <v>5</v>
      </c>
      <c r="B23" s="82"/>
      <c r="C23" s="17">
        <v>3864.13</v>
      </c>
      <c r="D23" s="13">
        <v>28231.919999999998</v>
      </c>
      <c r="E23" s="13">
        <f t="shared" si="0"/>
        <v>32096.05</v>
      </c>
      <c r="F23" s="13">
        <v>27406.52</v>
      </c>
      <c r="G23" s="17">
        <f t="shared" si="1"/>
        <v>4689.5299999999988</v>
      </c>
    </row>
    <row r="24" spans="1:10" x14ac:dyDescent="0.25">
      <c r="A24" s="77" t="s">
        <v>6</v>
      </c>
      <c r="B24" s="77"/>
      <c r="C24" s="17">
        <v>77549.42</v>
      </c>
      <c r="D24" s="13">
        <v>0</v>
      </c>
      <c r="E24" s="13">
        <f t="shared" si="0"/>
        <v>77549.42</v>
      </c>
      <c r="F24" s="13">
        <v>1561.41</v>
      </c>
      <c r="G24" s="17">
        <f>E24-F24</f>
        <v>75988.009999999995</v>
      </c>
    </row>
    <row r="25" spans="1:10" x14ac:dyDescent="0.25">
      <c r="A25" s="77" t="s">
        <v>7</v>
      </c>
      <c r="B25" s="77"/>
      <c r="C25" s="17">
        <v>39855.800000000003</v>
      </c>
      <c r="D25" s="13">
        <v>0</v>
      </c>
      <c r="E25" s="13">
        <f t="shared" si="0"/>
        <v>39855.800000000003</v>
      </c>
      <c r="F25" s="13">
        <v>1344.12</v>
      </c>
      <c r="G25" s="17">
        <f t="shared" ref="G25:G26" si="2">E25-F25</f>
        <v>38511.68</v>
      </c>
    </row>
    <row r="26" spans="1:10" x14ac:dyDescent="0.25">
      <c r="A26" s="77" t="s">
        <v>8</v>
      </c>
      <c r="B26" s="77"/>
      <c r="C26" s="17">
        <v>0</v>
      </c>
      <c r="D26" s="13">
        <v>5116.08</v>
      </c>
      <c r="E26" s="13">
        <f t="shared" si="0"/>
        <v>5116.08</v>
      </c>
      <c r="F26" s="13">
        <f>E26</f>
        <v>5116.08</v>
      </c>
      <c r="G26" s="17">
        <f t="shared" si="2"/>
        <v>0</v>
      </c>
    </row>
    <row r="27" spans="1:10" x14ac:dyDescent="0.25">
      <c r="A27" s="83" t="s">
        <v>9</v>
      </c>
      <c r="B27" s="83"/>
      <c r="C27" s="17">
        <f>C18++C24+C25+C26</f>
        <v>231655.89999999997</v>
      </c>
      <c r="D27" s="13">
        <f>D18+D24+D25+D26</f>
        <v>677706.46999999986</v>
      </c>
      <c r="E27" s="13">
        <f>E18+E24+E25+E26</f>
        <v>909362.37</v>
      </c>
      <c r="F27" s="13">
        <f>F18+F24+F25+F26</f>
        <v>660662.43999999994</v>
      </c>
      <c r="G27" s="17">
        <f>G18+G24+G25+G26</f>
        <v>248699.92999999993</v>
      </c>
    </row>
    <row r="29" spans="1:10" x14ac:dyDescent="0.25">
      <c r="A29" s="8" t="s">
        <v>23</v>
      </c>
      <c r="B29" s="8"/>
      <c r="C29" s="8"/>
      <c r="D29" s="8"/>
      <c r="E29" s="9"/>
    </row>
    <row r="31" spans="1:10" ht="39" x14ac:dyDescent="0.25">
      <c r="A31" s="23" t="s">
        <v>10</v>
      </c>
      <c r="B31" s="84" t="s">
        <v>11</v>
      </c>
      <c r="C31" s="84"/>
      <c r="D31" s="84"/>
      <c r="E31" s="84"/>
      <c r="F31" s="3" t="s">
        <v>12</v>
      </c>
      <c r="G31" s="4" t="s">
        <v>16</v>
      </c>
    </row>
    <row r="32" spans="1:10" x14ac:dyDescent="0.25">
      <c r="A32" s="6" t="s">
        <v>17</v>
      </c>
      <c r="B32" s="76" t="s">
        <v>32</v>
      </c>
      <c r="C32" s="76"/>
      <c r="D32" s="76"/>
      <c r="E32" s="76"/>
      <c r="F32" s="14" t="s">
        <v>64</v>
      </c>
      <c r="G32" s="21">
        <v>37402.92</v>
      </c>
    </row>
    <row r="33" spans="1:12" ht="34.5" x14ac:dyDescent="0.25">
      <c r="A33" s="30" t="s">
        <v>18</v>
      </c>
      <c r="B33" s="78" t="s">
        <v>33</v>
      </c>
      <c r="C33" s="78"/>
      <c r="D33" s="78"/>
      <c r="E33" s="78"/>
      <c r="F33" s="2" t="s">
        <v>76</v>
      </c>
      <c r="G33" s="21">
        <v>25174.799999999999</v>
      </c>
    </row>
    <row r="34" spans="1:12" ht="32.25" customHeight="1" x14ac:dyDescent="0.25">
      <c r="A34" s="7" t="s">
        <v>19</v>
      </c>
      <c r="B34" s="88" t="s">
        <v>34</v>
      </c>
      <c r="C34" s="88"/>
      <c r="D34" s="88"/>
      <c r="E34" s="88"/>
      <c r="F34" s="14" t="s">
        <v>65</v>
      </c>
      <c r="G34" s="21">
        <v>259240.3</v>
      </c>
    </row>
    <row r="35" spans="1:12" x14ac:dyDescent="0.25">
      <c r="A35" s="53" t="s">
        <v>20</v>
      </c>
      <c r="B35" s="79" t="s">
        <v>130</v>
      </c>
      <c r="C35" s="79"/>
      <c r="D35" s="79"/>
      <c r="E35" s="79"/>
      <c r="F35" s="14"/>
      <c r="G35" s="21">
        <v>12407.31</v>
      </c>
    </row>
    <row r="36" spans="1:12" x14ac:dyDescent="0.25">
      <c r="A36" s="28" t="s">
        <v>21</v>
      </c>
      <c r="B36" s="80" t="s">
        <v>74</v>
      </c>
      <c r="C36" s="80"/>
      <c r="D36" s="80"/>
      <c r="E36" s="80"/>
      <c r="F36" s="14"/>
      <c r="G36" s="21">
        <v>0</v>
      </c>
      <c r="K36" s="25"/>
    </row>
    <row r="37" spans="1:12" x14ac:dyDescent="0.25">
      <c r="A37" s="6" t="s">
        <v>22</v>
      </c>
      <c r="B37" s="76" t="s">
        <v>35</v>
      </c>
      <c r="C37" s="76"/>
      <c r="D37" s="76"/>
      <c r="E37" s="76"/>
      <c r="F37" s="14" t="s">
        <v>65</v>
      </c>
      <c r="G37" s="21">
        <v>42078.36</v>
      </c>
    </row>
    <row r="38" spans="1:12" ht="21" customHeight="1" x14ac:dyDescent="0.25">
      <c r="A38" s="6" t="s">
        <v>31</v>
      </c>
      <c r="B38" s="78" t="s">
        <v>72</v>
      </c>
      <c r="C38" s="78"/>
      <c r="D38" s="78"/>
      <c r="E38" s="78"/>
      <c r="F38" s="20" t="s">
        <v>62</v>
      </c>
      <c r="G38" s="21">
        <v>7192.8</v>
      </c>
    </row>
    <row r="39" spans="1:12" ht="15.75" customHeight="1" x14ac:dyDescent="0.25">
      <c r="A39" s="28" t="s">
        <v>36</v>
      </c>
      <c r="B39" s="68" t="s">
        <v>73</v>
      </c>
      <c r="C39" s="69"/>
      <c r="D39" s="69"/>
      <c r="E39" s="70"/>
      <c r="F39" s="20"/>
      <c r="G39" s="21">
        <v>0</v>
      </c>
    </row>
    <row r="40" spans="1:12" ht="15.75" customHeight="1" x14ac:dyDescent="0.25">
      <c r="A40" s="28" t="s">
        <v>40</v>
      </c>
      <c r="B40" s="68" t="s">
        <v>69</v>
      </c>
      <c r="C40" s="69"/>
      <c r="D40" s="69"/>
      <c r="E40" s="70"/>
      <c r="F40" s="20"/>
      <c r="G40" s="21">
        <v>0</v>
      </c>
    </row>
    <row r="41" spans="1:12" x14ac:dyDescent="0.25">
      <c r="A41" s="6" t="s">
        <v>41</v>
      </c>
      <c r="B41" s="76" t="s">
        <v>129</v>
      </c>
      <c r="C41" s="76"/>
      <c r="D41" s="76"/>
      <c r="E41" s="76"/>
      <c r="F41" s="14" t="s">
        <v>65</v>
      </c>
      <c r="G41" s="21">
        <v>5035.32</v>
      </c>
      <c r="K41" s="25"/>
    </row>
    <row r="42" spans="1:12" x14ac:dyDescent="0.25">
      <c r="A42" s="6" t="s">
        <v>42</v>
      </c>
      <c r="B42" s="76" t="s">
        <v>37</v>
      </c>
      <c r="C42" s="76"/>
      <c r="D42" s="76"/>
      <c r="E42" s="76"/>
      <c r="F42" s="14" t="s">
        <v>66</v>
      </c>
      <c r="G42" s="21">
        <v>55570.51</v>
      </c>
    </row>
    <row r="43" spans="1:12" x14ac:dyDescent="0.25">
      <c r="A43" s="6" t="s">
        <v>43</v>
      </c>
      <c r="B43" s="76" t="s">
        <v>38</v>
      </c>
      <c r="C43" s="76"/>
      <c r="D43" s="76"/>
      <c r="E43" s="76"/>
      <c r="F43" s="14" t="s">
        <v>66</v>
      </c>
      <c r="G43" s="21">
        <v>125406.49</v>
      </c>
      <c r="I43" s="25"/>
      <c r="K43" s="55"/>
    </row>
    <row r="44" spans="1:12" x14ac:dyDescent="0.25">
      <c r="A44" s="28" t="s">
        <v>44</v>
      </c>
      <c r="B44" s="68" t="s">
        <v>75</v>
      </c>
      <c r="C44" s="69"/>
      <c r="D44" s="69"/>
      <c r="E44" s="70"/>
      <c r="F44" s="14"/>
      <c r="G44" s="21">
        <v>0</v>
      </c>
      <c r="L44" s="25"/>
    </row>
    <row r="45" spans="1:12" x14ac:dyDescent="0.25">
      <c r="A45" s="6" t="s">
        <v>46</v>
      </c>
      <c r="B45" s="76" t="s">
        <v>39</v>
      </c>
      <c r="C45" s="76"/>
      <c r="D45" s="76"/>
      <c r="E45" s="76"/>
      <c r="F45" s="19" t="s">
        <v>63</v>
      </c>
      <c r="G45" s="21">
        <v>2807.78</v>
      </c>
      <c r="K45" s="25"/>
    </row>
    <row r="46" spans="1:12" x14ac:dyDescent="0.25">
      <c r="A46" s="62" t="s">
        <v>45</v>
      </c>
      <c r="B46" s="63"/>
      <c r="C46" s="63"/>
      <c r="D46" s="63"/>
      <c r="E46" s="64"/>
      <c r="F46" s="6"/>
      <c r="G46" s="21"/>
    </row>
    <row r="47" spans="1:12" x14ac:dyDescent="0.25">
      <c r="A47" s="6" t="s">
        <v>47</v>
      </c>
      <c r="B47" s="76" t="s">
        <v>2</v>
      </c>
      <c r="C47" s="76"/>
      <c r="D47" s="76"/>
      <c r="E47" s="76"/>
      <c r="F47" s="54" t="s">
        <v>131</v>
      </c>
      <c r="G47" s="21">
        <f>D20</f>
        <v>3237.48</v>
      </c>
    </row>
    <row r="48" spans="1:12" x14ac:dyDescent="0.25">
      <c r="A48" s="6" t="s">
        <v>48</v>
      </c>
      <c r="B48" s="76" t="s">
        <v>3</v>
      </c>
      <c r="C48" s="76"/>
      <c r="D48" s="76"/>
      <c r="E48" s="76"/>
      <c r="F48" s="14" t="s">
        <v>67</v>
      </c>
      <c r="G48" s="21">
        <f>D21</f>
        <v>14805.32</v>
      </c>
    </row>
    <row r="49" spans="1:7" x14ac:dyDescent="0.25">
      <c r="A49" s="6" t="s">
        <v>50</v>
      </c>
      <c r="B49" s="76" t="s">
        <v>49</v>
      </c>
      <c r="C49" s="76"/>
      <c r="D49" s="76"/>
      <c r="E49" s="76"/>
      <c r="F49" s="14" t="s">
        <v>68</v>
      </c>
      <c r="G49" s="21">
        <f>D23</f>
        <v>28231.919999999998</v>
      </c>
    </row>
    <row r="50" spans="1:7" x14ac:dyDescent="0.25">
      <c r="A50" s="6" t="s">
        <v>51</v>
      </c>
      <c r="B50" s="76" t="s">
        <v>4</v>
      </c>
      <c r="C50" s="76"/>
      <c r="D50" s="76"/>
      <c r="E50" s="76"/>
      <c r="F50" s="54" t="s">
        <v>131</v>
      </c>
      <c r="G50" s="21">
        <f>D22</f>
        <v>5035.32</v>
      </c>
    </row>
    <row r="51" spans="1:7" x14ac:dyDescent="0.25">
      <c r="A51" s="6" t="s">
        <v>52</v>
      </c>
      <c r="B51" s="67" t="s">
        <v>15</v>
      </c>
      <c r="C51" s="67"/>
      <c r="D51" s="67"/>
      <c r="E51" s="67"/>
      <c r="F51" s="6"/>
      <c r="G51" s="13">
        <f>SUM(G32:G50)</f>
        <v>623626.63</v>
      </c>
    </row>
    <row r="52" spans="1:7" x14ac:dyDescent="0.25">
      <c r="A52" s="6" t="s">
        <v>70</v>
      </c>
      <c r="B52" s="62" t="s">
        <v>127</v>
      </c>
      <c r="C52" s="63"/>
      <c r="D52" s="63"/>
      <c r="E52" s="63"/>
      <c r="F52" s="64"/>
      <c r="G52" s="22">
        <f>G11+F18+F26-G51</f>
        <v>157029.55999999994</v>
      </c>
    </row>
    <row r="54" spans="1:7" x14ac:dyDescent="0.25">
      <c r="A54" s="65" t="s">
        <v>53</v>
      </c>
      <c r="B54" s="65"/>
      <c r="C54" s="11"/>
      <c r="D54" s="11"/>
      <c r="E54" s="11"/>
    </row>
    <row r="55" spans="1:7" x14ac:dyDescent="0.25">
      <c r="A55" s="66" t="s">
        <v>128</v>
      </c>
      <c r="B55" s="66"/>
      <c r="C55" s="66"/>
      <c r="D55" s="66"/>
      <c r="E55" s="66"/>
      <c r="G55" s="27">
        <f>G24+G25</f>
        <v>114499.69</v>
      </c>
    </row>
    <row r="56" spans="1:7" x14ac:dyDescent="0.25">
      <c r="A56" s="11"/>
      <c r="B56" s="11"/>
      <c r="C56" s="11"/>
      <c r="D56" s="11"/>
      <c r="E56" s="11"/>
    </row>
    <row r="57" spans="1:7" x14ac:dyDescent="0.25">
      <c r="A57" s="65" t="s">
        <v>54</v>
      </c>
      <c r="B57" s="65"/>
      <c r="C57" s="11"/>
      <c r="D57" s="11"/>
      <c r="E57" s="11"/>
    </row>
    <row r="59" spans="1:7" x14ac:dyDescent="0.25">
      <c r="A59" s="14" t="s">
        <v>10</v>
      </c>
      <c r="B59" s="56" t="s">
        <v>57</v>
      </c>
      <c r="C59" s="57"/>
      <c r="D59" s="57"/>
      <c r="E59" s="58"/>
      <c r="F59" s="12" t="s">
        <v>55</v>
      </c>
      <c r="G59" s="6" t="s">
        <v>56</v>
      </c>
    </row>
    <row r="60" spans="1:7" x14ac:dyDescent="0.25">
      <c r="A60" s="14" t="s">
        <v>17</v>
      </c>
      <c r="B60" s="59" t="s">
        <v>58</v>
      </c>
      <c r="C60" s="60"/>
      <c r="D60" s="60"/>
      <c r="E60" s="61"/>
      <c r="F60" s="1"/>
      <c r="G60" s="1"/>
    </row>
    <row r="61" spans="1:7" x14ac:dyDescent="0.25">
      <c r="A61" s="14" t="s">
        <v>18</v>
      </c>
      <c r="B61" s="59" t="s">
        <v>59</v>
      </c>
      <c r="C61" s="60"/>
      <c r="D61" s="60"/>
      <c r="E61" s="61"/>
      <c r="F61" s="50"/>
      <c r="G61" s="51"/>
    </row>
    <row r="62" spans="1:7" x14ac:dyDescent="0.25">
      <c r="A62" s="14" t="s">
        <v>19</v>
      </c>
      <c r="B62" s="59" t="s">
        <v>60</v>
      </c>
      <c r="C62" s="60"/>
      <c r="D62" s="60"/>
      <c r="E62" s="61"/>
      <c r="F62" s="50">
        <v>3</v>
      </c>
      <c r="G62" s="52">
        <v>90514.86</v>
      </c>
    </row>
  </sheetData>
  <mergeCells count="50">
    <mergeCell ref="A19:B19"/>
    <mergeCell ref="A20:B20"/>
    <mergeCell ref="B34:E34"/>
    <mergeCell ref="A23:B23"/>
    <mergeCell ref="B45:E45"/>
    <mergeCell ref="B47:E47"/>
    <mergeCell ref="B35:E35"/>
    <mergeCell ref="B36:E36"/>
    <mergeCell ref="A2:G2"/>
    <mergeCell ref="A3:G3"/>
    <mergeCell ref="A21:B21"/>
    <mergeCell ref="B41:E41"/>
    <mergeCell ref="A27:B27"/>
    <mergeCell ref="B31:E31"/>
    <mergeCell ref="A15:B16"/>
    <mergeCell ref="B32:E32"/>
    <mergeCell ref="B33:E33"/>
    <mergeCell ref="A22:B22"/>
    <mergeCell ref="A17:B17"/>
    <mergeCell ref="A18:B18"/>
    <mergeCell ref="B43:E43"/>
    <mergeCell ref="B39:E39"/>
    <mergeCell ref="B40:E40"/>
    <mergeCell ref="B37:E37"/>
    <mergeCell ref="B38:E38"/>
    <mergeCell ref="B42:E42"/>
    <mergeCell ref="B51:E51"/>
    <mergeCell ref="A46:E46"/>
    <mergeCell ref="B44:E44"/>
    <mergeCell ref="A5:G5"/>
    <mergeCell ref="A6:G6"/>
    <mergeCell ref="A7:G7"/>
    <mergeCell ref="A8:G8"/>
    <mergeCell ref="A13:E13"/>
    <mergeCell ref="A10:E10"/>
    <mergeCell ref="A11:E11"/>
    <mergeCell ref="B48:E48"/>
    <mergeCell ref="B49:E49"/>
    <mergeCell ref="B50:E50"/>
    <mergeCell ref="A24:B24"/>
    <mergeCell ref="A25:B25"/>
    <mergeCell ref="A26:B26"/>
    <mergeCell ref="B59:E59"/>
    <mergeCell ref="B60:E60"/>
    <mergeCell ref="B61:E61"/>
    <mergeCell ref="B62:E62"/>
    <mergeCell ref="B52:F52"/>
    <mergeCell ref="A54:B54"/>
    <mergeCell ref="A55:E55"/>
    <mergeCell ref="A57:B57"/>
  </mergeCell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C4" sqref="C4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1" t="s">
        <v>77</v>
      </c>
    </row>
    <row r="2" spans="1:4" ht="79.5" customHeight="1" x14ac:dyDescent="0.25">
      <c r="A2" s="89" t="s">
        <v>100</v>
      </c>
      <c r="B2" s="90"/>
      <c r="C2" s="90"/>
      <c r="D2" s="90"/>
    </row>
    <row r="3" spans="1:4" ht="26.45" customHeight="1" x14ac:dyDescent="0.25">
      <c r="A3" s="32" t="s">
        <v>10</v>
      </c>
      <c r="B3" s="32" t="s">
        <v>78</v>
      </c>
      <c r="C3" s="32" t="s">
        <v>79</v>
      </c>
      <c r="D3" s="33" t="s">
        <v>80</v>
      </c>
    </row>
    <row r="4" spans="1:4" ht="15.75" x14ac:dyDescent="0.25">
      <c r="A4" s="32">
        <v>1</v>
      </c>
      <c r="B4" s="34" t="s">
        <v>81</v>
      </c>
      <c r="C4" s="33"/>
      <c r="D4" s="35"/>
    </row>
    <row r="5" spans="1:4" ht="15.75" x14ac:dyDescent="0.25">
      <c r="A5" s="32"/>
      <c r="B5" s="36" t="s">
        <v>82</v>
      </c>
      <c r="C5" s="32"/>
      <c r="D5" s="35">
        <v>34739</v>
      </c>
    </row>
    <row r="6" spans="1:4" ht="29.25" x14ac:dyDescent="0.25">
      <c r="A6" s="32"/>
      <c r="B6" s="37" t="s">
        <v>83</v>
      </c>
      <c r="C6" s="32" t="s">
        <v>101</v>
      </c>
      <c r="D6" s="35"/>
    </row>
    <row r="7" spans="1:4" ht="15.75" x14ac:dyDescent="0.25">
      <c r="A7" s="32"/>
      <c r="B7" s="37" t="s">
        <v>84</v>
      </c>
      <c r="C7" s="32" t="s">
        <v>102</v>
      </c>
      <c r="D7" s="35"/>
    </row>
    <row r="8" spans="1:4" ht="15.75" x14ac:dyDescent="0.25">
      <c r="A8" s="32"/>
      <c r="B8" s="37"/>
      <c r="C8" s="32"/>
      <c r="D8" s="35"/>
    </row>
    <row r="9" spans="1:4" ht="30.75" x14ac:dyDescent="0.25">
      <c r="A9" s="32"/>
      <c r="B9" s="36" t="s">
        <v>85</v>
      </c>
      <c r="C9" s="32"/>
      <c r="D9" s="35">
        <v>46077</v>
      </c>
    </row>
    <row r="10" spans="1:4" ht="29.25" x14ac:dyDescent="0.25">
      <c r="A10" s="32"/>
      <c r="B10" s="38" t="s">
        <v>83</v>
      </c>
      <c r="C10" s="32" t="s">
        <v>103</v>
      </c>
      <c r="D10" s="35"/>
    </row>
    <row r="11" spans="1:4" ht="15.75" x14ac:dyDescent="0.25">
      <c r="A11" s="32"/>
      <c r="B11" s="38" t="s">
        <v>86</v>
      </c>
      <c r="C11" s="32" t="s">
        <v>104</v>
      </c>
      <c r="D11" s="35"/>
    </row>
    <row r="12" spans="1:4" ht="15.75" x14ac:dyDescent="0.25">
      <c r="A12" s="32"/>
      <c r="B12" s="38" t="s">
        <v>105</v>
      </c>
      <c r="C12" s="32" t="s">
        <v>106</v>
      </c>
      <c r="D12" s="35"/>
    </row>
    <row r="13" spans="1:4" ht="15.75" x14ac:dyDescent="0.25">
      <c r="A13" s="32"/>
      <c r="B13" s="38" t="s">
        <v>107</v>
      </c>
      <c r="C13" s="32" t="s">
        <v>98</v>
      </c>
      <c r="D13" s="35"/>
    </row>
    <row r="14" spans="1:4" ht="15.75" x14ac:dyDescent="0.25">
      <c r="A14" s="32"/>
      <c r="B14" s="37"/>
      <c r="C14" s="32"/>
      <c r="D14" s="35"/>
    </row>
    <row r="15" spans="1:4" ht="15.75" x14ac:dyDescent="0.25">
      <c r="A15" s="32"/>
      <c r="B15" s="39" t="s">
        <v>87</v>
      </c>
      <c r="C15" s="32"/>
      <c r="D15" s="35">
        <v>2269</v>
      </c>
    </row>
    <row r="16" spans="1:4" ht="17.25" customHeight="1" x14ac:dyDescent="0.25">
      <c r="A16" s="32"/>
      <c r="B16" s="36" t="s">
        <v>88</v>
      </c>
      <c r="C16" s="32" t="s">
        <v>89</v>
      </c>
      <c r="D16" s="35">
        <v>41878</v>
      </c>
    </row>
    <row r="17" spans="1:4" ht="15.75" x14ac:dyDescent="0.25">
      <c r="A17" s="32"/>
      <c r="B17" s="36" t="s">
        <v>90</v>
      </c>
      <c r="C17" s="32"/>
      <c r="D17" s="35">
        <v>2714</v>
      </c>
    </row>
    <row r="18" spans="1:4" ht="15.75" x14ac:dyDescent="0.25">
      <c r="A18" s="32"/>
      <c r="B18" s="36"/>
      <c r="C18" s="32"/>
      <c r="D18" s="35"/>
    </row>
    <row r="19" spans="1:4" ht="15.75" x14ac:dyDescent="0.25">
      <c r="A19" s="32">
        <v>2</v>
      </c>
      <c r="B19" s="34" t="s">
        <v>91</v>
      </c>
      <c r="C19" s="32"/>
      <c r="D19" s="35">
        <v>4631</v>
      </c>
    </row>
    <row r="20" spans="1:4" ht="15.75" x14ac:dyDescent="0.25">
      <c r="A20" s="32"/>
      <c r="B20" s="37" t="s">
        <v>92</v>
      </c>
      <c r="C20" s="32" t="s">
        <v>108</v>
      </c>
      <c r="D20" s="35"/>
    </row>
    <row r="21" spans="1:4" ht="15.75" x14ac:dyDescent="0.25">
      <c r="A21" s="32"/>
      <c r="B21" s="37" t="s">
        <v>109</v>
      </c>
      <c r="C21" s="32" t="s">
        <v>93</v>
      </c>
      <c r="D21" s="35"/>
    </row>
    <row r="22" spans="1:4" ht="30.6" customHeight="1" x14ac:dyDescent="0.25">
      <c r="A22" s="32"/>
      <c r="B22" s="37" t="s">
        <v>110</v>
      </c>
      <c r="C22" s="32" t="s">
        <v>93</v>
      </c>
      <c r="D22" s="35"/>
    </row>
    <row r="23" spans="1:4" ht="30.6" customHeight="1" x14ac:dyDescent="0.25">
      <c r="A23" s="32"/>
      <c r="B23" s="37" t="s">
        <v>111</v>
      </c>
      <c r="C23" s="32" t="s">
        <v>112</v>
      </c>
      <c r="D23" s="35"/>
    </row>
    <row r="24" spans="1:4" ht="16.5" customHeight="1" x14ac:dyDescent="0.25">
      <c r="A24" s="32"/>
      <c r="B24" s="37"/>
      <c r="C24" s="32"/>
      <c r="D24" s="35"/>
    </row>
    <row r="25" spans="1:4" ht="15.75" x14ac:dyDescent="0.25">
      <c r="A25" s="32">
        <v>3</v>
      </c>
      <c r="B25" s="34" t="s">
        <v>94</v>
      </c>
      <c r="C25" s="32"/>
      <c r="D25" s="35"/>
    </row>
    <row r="26" spans="1:4" ht="18" customHeight="1" x14ac:dyDescent="0.25">
      <c r="A26" s="32"/>
      <c r="B26" s="36" t="s">
        <v>95</v>
      </c>
      <c r="C26" s="32" t="s">
        <v>113</v>
      </c>
      <c r="D26" s="35">
        <v>40447</v>
      </c>
    </row>
    <row r="27" spans="1:4" ht="18" customHeight="1" x14ac:dyDescent="0.25">
      <c r="A27" s="32"/>
      <c r="B27" s="36" t="s">
        <v>96</v>
      </c>
      <c r="C27" s="32" t="s">
        <v>114</v>
      </c>
      <c r="D27" s="35">
        <v>8200</v>
      </c>
    </row>
    <row r="28" spans="1:4" ht="19.5" customHeight="1" x14ac:dyDescent="0.25">
      <c r="A28" s="32"/>
      <c r="B28" s="36" t="s">
        <v>115</v>
      </c>
      <c r="C28" s="32" t="s">
        <v>116</v>
      </c>
      <c r="D28" s="35">
        <v>2534</v>
      </c>
    </row>
    <row r="29" spans="1:4" ht="20.25" customHeight="1" x14ac:dyDescent="0.25">
      <c r="A29" s="32"/>
      <c r="B29" s="36" t="s">
        <v>117</v>
      </c>
      <c r="C29" s="32" t="s">
        <v>93</v>
      </c>
      <c r="D29" s="35">
        <v>726</v>
      </c>
    </row>
    <row r="30" spans="1:4" ht="20.25" customHeight="1" x14ac:dyDescent="0.25">
      <c r="A30" s="32"/>
      <c r="B30" s="36" t="s">
        <v>118</v>
      </c>
      <c r="C30" s="32" t="s">
        <v>93</v>
      </c>
      <c r="D30" s="35">
        <v>56733.599999999999</v>
      </c>
    </row>
    <row r="31" spans="1:4" ht="29.25" customHeight="1" x14ac:dyDescent="0.25">
      <c r="A31" s="32"/>
      <c r="B31" s="36" t="s">
        <v>119</v>
      </c>
      <c r="C31" s="32"/>
      <c r="D31" s="35">
        <v>8019</v>
      </c>
    </row>
    <row r="32" spans="1:4" ht="29.25" customHeight="1" x14ac:dyDescent="0.25">
      <c r="A32" s="32"/>
      <c r="B32" s="36" t="s">
        <v>120</v>
      </c>
      <c r="C32" s="32" t="s">
        <v>121</v>
      </c>
      <c r="D32" s="35">
        <v>3079.7</v>
      </c>
    </row>
    <row r="33" spans="1:4" ht="15.75" x14ac:dyDescent="0.25">
      <c r="A33" s="32"/>
      <c r="B33" s="36"/>
      <c r="C33" s="32"/>
      <c r="D33" s="35"/>
    </row>
    <row r="34" spans="1:4" ht="15.6" customHeight="1" x14ac:dyDescent="0.25">
      <c r="A34" s="32">
        <v>4</v>
      </c>
      <c r="B34" s="34" t="s">
        <v>99</v>
      </c>
      <c r="C34" s="32"/>
      <c r="D34" s="35">
        <v>7193</v>
      </c>
    </row>
    <row r="35" spans="1:4" ht="27" customHeight="1" x14ac:dyDescent="0.25">
      <c r="A35" s="33"/>
      <c r="B35" s="40" t="s">
        <v>9</v>
      </c>
      <c r="C35" s="32"/>
      <c r="D35" s="41">
        <f>SUM(D5:D34)</f>
        <v>259240.30000000002</v>
      </c>
    </row>
    <row r="36" spans="1:4" ht="15.75" x14ac:dyDescent="0.25">
      <c r="A36" s="42"/>
      <c r="B36" s="42"/>
      <c r="C36" s="42"/>
    </row>
    <row r="37" spans="1:4" ht="15.75" x14ac:dyDescent="0.25">
      <c r="A37" s="42"/>
      <c r="B37" s="42"/>
      <c r="C37" s="42"/>
    </row>
    <row r="38" spans="1:4" ht="15.75" x14ac:dyDescent="0.25">
      <c r="A38" s="42"/>
      <c r="B38" s="42"/>
      <c r="C38" s="42"/>
    </row>
    <row r="39" spans="1:4" ht="31.15" customHeight="1" x14ac:dyDescent="0.25">
      <c r="A39" s="42"/>
      <c r="B39" s="43"/>
      <c r="C39" s="44"/>
    </row>
    <row r="40" spans="1:4" ht="15.75" x14ac:dyDescent="0.25">
      <c r="A40" s="42"/>
      <c r="B40" s="42"/>
      <c r="C40" s="44"/>
      <c r="D40" s="45"/>
    </row>
    <row r="41" spans="1:4" ht="26.45" customHeight="1" x14ac:dyDescent="0.25">
      <c r="A41" s="46"/>
      <c r="B41" s="47"/>
      <c r="C41" s="48"/>
    </row>
    <row r="42" spans="1:4" x14ac:dyDescent="0.25">
      <c r="C42" s="49"/>
    </row>
  </sheetData>
  <mergeCells count="1">
    <mergeCell ref="A2:D2"/>
  </mergeCell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2020-03-20T05:42:16Z</cp:lastPrinted>
  <dcterms:created xsi:type="dcterms:W3CDTF">2018-08-28T07:18:51Z</dcterms:created>
  <dcterms:modified xsi:type="dcterms:W3CDTF">2020-03-20T05:43:01Z</dcterms:modified>
</cp:coreProperties>
</file>