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0" i="1"/>
  <c r="D28" i="2" l="1"/>
  <c r="G52" i="1" l="1"/>
  <c r="G51" i="1"/>
  <c r="G50" i="1"/>
  <c r="G49" i="1"/>
  <c r="G53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<sst xmlns="http://schemas.openxmlformats.org/spreadsheetml/2006/main" count="158" uniqueCount="129">
  <si>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</si>
  <si>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</si>
  <si>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</si>
  <si>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</si>
  <si>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</si>
  <si>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</si>
  <si>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</si>
  <si>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</si>
  <si>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</si>
  <si>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</si>
  <si>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</si>
  <si>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</si>
  <si>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</si>
  <si>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</si>
  <si>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</si>
  <si>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</si>
  <si>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</si>
  <si>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</si>
  <si>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</si>
  <si>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</si>
  <si>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</si>
  <si>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</si>
  <si>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</si>
  <si>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</si>
  <si>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</si>
  <si>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</si>
  <si>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</si>
  <si>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</si>
  <si>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</si>
  <si>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</si>
  <si>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</si>
  <si>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</si>
  <si>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</si>
  <si>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</si>
  <si>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</si>
  <si>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</si>
  <si>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</si>
  <si>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</si>
  <si>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</si>
  <si>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</si>
  <si>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</si>
  <si>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</si>
  <si>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</si>
  <si>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</si>
  <si>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</si>
  <si>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</si>
  <si>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</si>
  <si>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</si>
  <si>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</si>
  <si>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</si>
  <si>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</si>
  <si>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</si>
  <si>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</si>
  <si>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</si>
  <si>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</si>
  <si>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</si>
  <si>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</si>
  <si>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</si>
  <si>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</si>
  <si>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</si>
  <si>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</si>
  <si>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</si>
  <si>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</si>
  <si>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</si>
  <si>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</si>
  <si>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</si>
  <si>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</si>
  <si>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</si>
  <si>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</si>
  <si>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</si>
  <si>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</si>
  <si>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</si>
  <si>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</si>
  <si>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</si>
  <si>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</si>
  <si>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</si>
  <si>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</si>
  <si>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</si>
  <si>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</si>
  <si>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</si>
  <si>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Полевая,6</t>
    </r>
  </si>
  <si>
    <t>ООО "Расчетно-процессинговые системы"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</si>
  <si>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</si>
  <si>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</si>
  <si>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</si>
  <si>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</si>
  <si>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</si>
  <si>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</si>
  <si>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Задолженность жителей по оплате коммунальных ресурсов на 01.01.2020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</si>
  <si>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</si>
  <si>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Полевая </t>
    </r>
    <r>
      <rPr>
        <sz val="12"/>
        <rFont val="Arial"/>
        <family val="2"/>
        <charset val="204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</si>
  <si>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</si>
  <si>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</si>
  <si>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</si>
  <si>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</si>
  <si>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</si>
  <si>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сгонов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</si>
  <si>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</si>
  <si>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</si>
  <si>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</si>
  <si>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</si>
  <si>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</si>
  <si>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</si>
  <si>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</si>
  <si>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</si>
  <si>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смена выключателей автоматических</t>
  </si>
  <si>
    <t>смена электропроводки</t>
  </si>
  <si>
    <t>6 м.</t>
  </si>
  <si>
    <t>установка розеток</t>
  </si>
  <si>
    <t>смена светодиодных светильников с датчиками движения</t>
  </si>
  <si>
    <t>6 шт.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</si>
  <si>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</si>
  <si>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</si>
  <si>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</si>
  <si>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</si>
  <si>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0,8 м2</t>
  </si>
  <si>
    <t>Ремонт кровли</t>
  </si>
  <si>
    <t>306 м2</t>
  </si>
  <si>
    <t>Ремонт входа в подвал</t>
  </si>
  <si>
    <t>Смена замков с проушинами</t>
  </si>
  <si>
    <t>Осмотры конструктивных элементов здания</t>
  </si>
  <si>
    <t>Прочие работы</t>
  </si>
  <si>
    <t>ГП ЯО "Северный Водоканал"</t>
  </si>
  <si>
    <t>Движение средств по спецсчету</t>
  </si>
  <si>
    <t>Капитальный ремонт</t>
  </si>
  <si>
    <t>Капитальный ремонт кровли</t>
  </si>
  <si>
    <t>Освоено по кап.ремонту                        на 01.01.2020 г.</t>
  </si>
  <si>
    <t>Остаток средств на счете                        на 01.01.2020 г.</t>
  </si>
  <si>
    <t>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</si>
</sst>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164" fontId="25" fillId="0" borderId="1" xfId="0" applyNumberFormat="1" applyFont="1" applyBorder="1"/>
    <xf numFmtId="0" fontId="26" fillId="0" borderId="1" xfId="0" applyFont="1" applyBorder="1"/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7" fillId="0" borderId="3" xfId="0" applyNumberFormat="1" applyFont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164" fontId="29" fillId="0" borderId="3" xfId="0" applyNumberFormat="1" applyFont="1" applyBorder="1" applyAlignment="1">
      <alignment horizontal="center" vertical="center"/>
    </xf>
    <xf numFmtId="164" fontId="29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4"/>
  <sheetViews>
    <sheetView tabSelected="1" workbookViewId="0">
      <pane xSplit="6" ySplit="14" topLeftCell="G69" activePane="bottomRight" state="frozen"/>
      <selection pane="topRight" activeCell="G1" sqref="G1"/>
      <selection pane="bottomLeft" activeCell="A14" sqref="A14"/>
      <selection pane="bottomRight" activeCell="D75" sqref="D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4" t="s">
        <v>24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25</v>
      </c>
      <c r="B3" s="65"/>
      <c r="C3" s="65"/>
      <c r="D3" s="65"/>
      <c r="E3" s="65"/>
      <c r="F3" s="65"/>
      <c r="G3" s="65"/>
    </row>
    <row r="4" spans="1:7" ht="8.25" customHeight="1" x14ac:dyDescent="0.25"/>
    <row r="5" spans="1:7" x14ac:dyDescent="0.25">
      <c r="A5" s="64" t="s">
        <v>26</v>
      </c>
      <c r="B5" s="64"/>
      <c r="C5" s="64"/>
      <c r="D5" s="64"/>
      <c r="E5" s="64"/>
      <c r="F5" s="64"/>
      <c r="G5" s="64"/>
    </row>
    <row r="6" spans="1:7" ht="13.5" customHeight="1" x14ac:dyDescent="0.25">
      <c r="A6" s="86" t="s">
        <v>27</v>
      </c>
      <c r="B6" s="86"/>
      <c r="C6" s="86"/>
      <c r="D6" s="86"/>
      <c r="E6" s="86"/>
      <c r="F6" s="86"/>
      <c r="G6" s="86"/>
    </row>
    <row r="7" spans="1:7" ht="15" customHeight="1" x14ac:dyDescent="0.25">
      <c r="A7" s="87" t="s">
        <v>82</v>
      </c>
      <c r="B7" s="87"/>
      <c r="C7" s="87"/>
      <c r="D7" s="87"/>
      <c r="E7" s="87"/>
      <c r="F7" s="87"/>
      <c r="G7" s="87"/>
    </row>
    <row r="8" spans="1:7" ht="15.75" x14ac:dyDescent="0.25">
      <c r="A8" s="86" t="s">
        <v>80</v>
      </c>
      <c r="B8" s="86"/>
      <c r="C8" s="86"/>
      <c r="D8" s="86"/>
      <c r="E8" s="86"/>
      <c r="F8" s="86"/>
      <c r="G8" s="86"/>
    </row>
    <row r="9" spans="1:7" ht="9.75" customHeight="1" x14ac:dyDescent="0.25"/>
    <row r="10" spans="1:7" x14ac:dyDescent="0.25">
      <c r="A10" s="89" t="s">
        <v>29</v>
      </c>
      <c r="B10" s="89"/>
      <c r="C10" s="89"/>
      <c r="D10" s="89"/>
      <c r="E10" s="89"/>
    </row>
    <row r="11" spans="1:7" x14ac:dyDescent="0.25">
      <c r="A11" s="89" t="s">
        <v>30</v>
      </c>
      <c r="B11" s="89"/>
      <c r="C11" s="89"/>
      <c r="D11" s="89"/>
      <c r="E11" s="89"/>
      <c r="G11" s="23">
        <v>317302.53999999998</v>
      </c>
    </row>
    <row r="12" spans="1:7" ht="11.25" customHeight="1" x14ac:dyDescent="0.25"/>
    <row r="13" spans="1:7" x14ac:dyDescent="0.25">
      <c r="A13" s="88" t="s">
        <v>28</v>
      </c>
      <c r="B13" s="88"/>
      <c r="C13" s="88"/>
      <c r="D13" s="88"/>
      <c r="E13" s="88"/>
    </row>
    <row r="15" spans="1:7" ht="36" x14ac:dyDescent="0.25">
      <c r="A15" s="70" t="s">
        <v>0</v>
      </c>
      <c r="B15" s="70"/>
      <c r="C15" s="15" t="s">
        <v>84</v>
      </c>
      <c r="D15" s="2" t="s">
        <v>85</v>
      </c>
      <c r="E15" s="5" t="s">
        <v>15</v>
      </c>
      <c r="F15" s="2" t="s">
        <v>86</v>
      </c>
      <c r="G15" s="18" t="s">
        <v>87</v>
      </c>
    </row>
    <row r="16" spans="1:7" x14ac:dyDescent="0.25">
      <c r="A16" s="70"/>
      <c r="B16" s="70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2">
        <v>1</v>
      </c>
      <c r="B17" s="72"/>
      <c r="C17" s="16">
        <v>2</v>
      </c>
      <c r="D17" s="10">
        <v>3</v>
      </c>
      <c r="E17" s="10" t="s">
        <v>13</v>
      </c>
      <c r="F17" s="10">
        <v>5</v>
      </c>
      <c r="G17" s="16" t="s">
        <v>61</v>
      </c>
    </row>
    <row r="18" spans="1:10" ht="48" customHeight="1" x14ac:dyDescent="0.25">
      <c r="A18" s="73" t="s">
        <v>72</v>
      </c>
      <c r="B18" s="73"/>
      <c r="C18" s="17">
        <f>C19+C20+C21+C22+C23</f>
        <v>75710.12000000001</v>
      </c>
      <c r="D18" s="13">
        <f>D19+D20+D21+D22+D23</f>
        <v>401220.66</v>
      </c>
      <c r="E18" s="13">
        <f>E19+E20+E21+E22+E23</f>
        <v>476930.78</v>
      </c>
      <c r="F18" s="13">
        <f>F19+F20+F21+F22+F23</f>
        <v>390363.93</v>
      </c>
      <c r="G18" s="17">
        <f>G19+G20+G21+G22+G23</f>
        <v>86566.849999999991</v>
      </c>
      <c r="H18" s="25"/>
    </row>
    <row r="19" spans="1:10" x14ac:dyDescent="0.25">
      <c r="A19" s="66" t="s">
        <v>1</v>
      </c>
      <c r="B19" s="66"/>
      <c r="C19" s="17">
        <v>69715.45</v>
      </c>
      <c r="D19" s="13">
        <v>368259.24</v>
      </c>
      <c r="E19" s="13">
        <f>C19+D19</f>
        <v>437974.69</v>
      </c>
      <c r="F19" s="13">
        <v>357586.02</v>
      </c>
      <c r="G19" s="17">
        <f>E19-F19</f>
        <v>80388.669999999984</v>
      </c>
      <c r="H19" s="25"/>
    </row>
    <row r="20" spans="1:10" x14ac:dyDescent="0.25">
      <c r="A20" s="66" t="s">
        <v>2</v>
      </c>
      <c r="B20" s="66"/>
      <c r="C20" s="17">
        <v>263.45999999999998</v>
      </c>
      <c r="D20" s="13">
        <v>1701.24</v>
      </c>
      <c r="E20" s="13">
        <f t="shared" ref="E20:E27" si="0">C20+D20</f>
        <v>1964.7</v>
      </c>
      <c r="F20" s="13">
        <f>1655.11-3.93</f>
        <v>1651.1799999999998</v>
      </c>
      <c r="G20" s="17">
        <f t="shared" ref="G20:G23" si="1">E20-F20</f>
        <v>313.52000000000021</v>
      </c>
      <c r="H20" s="28"/>
      <c r="I20" s="28"/>
      <c r="J20" s="28"/>
    </row>
    <row r="21" spans="1:10" x14ac:dyDescent="0.25">
      <c r="A21" s="66" t="s">
        <v>3</v>
      </c>
      <c r="B21" s="66"/>
      <c r="C21" s="17">
        <v>1700.24</v>
      </c>
      <c r="D21" s="13">
        <v>7761.84</v>
      </c>
      <c r="E21" s="13">
        <f t="shared" si="0"/>
        <v>9462.08</v>
      </c>
      <c r="F21" s="13">
        <v>7514.23</v>
      </c>
      <c r="G21" s="17">
        <f t="shared" si="1"/>
        <v>1947.8500000000004</v>
      </c>
    </row>
    <row r="22" spans="1:10" x14ac:dyDescent="0.25">
      <c r="A22" s="66" t="s">
        <v>4</v>
      </c>
      <c r="B22" s="66"/>
      <c r="C22" s="17">
        <v>361.94</v>
      </c>
      <c r="D22" s="13">
        <v>2551.8000000000002</v>
      </c>
      <c r="E22" s="13">
        <f t="shared" si="0"/>
        <v>2913.7400000000002</v>
      </c>
      <c r="F22" s="13">
        <f>2482.12-5.67</f>
        <v>2476.4499999999998</v>
      </c>
      <c r="G22" s="17">
        <f t="shared" si="1"/>
        <v>437.29000000000042</v>
      </c>
    </row>
    <row r="23" spans="1:10" x14ac:dyDescent="0.25">
      <c r="A23" s="66" t="s">
        <v>5</v>
      </c>
      <c r="B23" s="66"/>
      <c r="C23" s="17">
        <v>3669.03</v>
      </c>
      <c r="D23" s="13">
        <v>20946.54</v>
      </c>
      <c r="E23" s="13">
        <f t="shared" si="0"/>
        <v>24615.57</v>
      </c>
      <c r="F23" s="13">
        <f>21193.32-57.27</f>
        <v>21136.05</v>
      </c>
      <c r="G23" s="17">
        <f t="shared" si="1"/>
        <v>3479.5200000000004</v>
      </c>
    </row>
    <row r="24" spans="1:10" x14ac:dyDescent="0.25">
      <c r="A24" s="75" t="s">
        <v>6</v>
      </c>
      <c r="B24" s="75"/>
      <c r="C24" s="17">
        <v>146697.35999999999</v>
      </c>
      <c r="D24" s="13">
        <v>771714.12</v>
      </c>
      <c r="E24" s="13">
        <f t="shared" si="0"/>
        <v>918411.48</v>
      </c>
      <c r="F24" s="13">
        <v>747263.2</v>
      </c>
      <c r="G24" s="17">
        <f>E24-F24</f>
        <v>171148.28000000003</v>
      </c>
    </row>
    <row r="25" spans="1:10" x14ac:dyDescent="0.25">
      <c r="A25" s="75" t="s">
        <v>7</v>
      </c>
      <c r="B25" s="75"/>
      <c r="C25" s="17">
        <v>50535.33</v>
      </c>
      <c r="D25" s="13">
        <v>201852.99</v>
      </c>
      <c r="E25" s="13">
        <f t="shared" si="0"/>
        <v>252388.32</v>
      </c>
      <c r="F25" s="13">
        <v>196608.22</v>
      </c>
      <c r="G25" s="17">
        <f t="shared" ref="G25:G27" si="2">E25-F25</f>
        <v>55780.100000000006</v>
      </c>
    </row>
    <row r="26" spans="1:10" x14ac:dyDescent="0.25">
      <c r="A26" s="75" t="s">
        <v>8</v>
      </c>
      <c r="B26" s="75"/>
      <c r="C26" s="17">
        <v>0</v>
      </c>
      <c r="D26" s="13">
        <v>5116.08</v>
      </c>
      <c r="E26" s="13">
        <f t="shared" si="0"/>
        <v>5116.08</v>
      </c>
      <c r="F26" s="13">
        <f>E26</f>
        <v>5116.08</v>
      </c>
      <c r="G26" s="17">
        <f t="shared" si="2"/>
        <v>0</v>
      </c>
    </row>
    <row r="27" spans="1:10" x14ac:dyDescent="0.25">
      <c r="A27" s="75" t="s">
        <v>74</v>
      </c>
      <c r="B27" s="75"/>
      <c r="C27" s="17">
        <v>0</v>
      </c>
      <c r="D27" s="13">
        <v>0</v>
      </c>
      <c r="E27" s="13">
        <f t="shared" si="0"/>
        <v>0</v>
      </c>
      <c r="F27" s="13">
        <v>0</v>
      </c>
      <c r="G27" s="17">
        <f t="shared" si="2"/>
        <v>0</v>
      </c>
    </row>
    <row r="28" spans="1:10" x14ac:dyDescent="0.25">
      <c r="A28" s="68" t="s">
        <v>9</v>
      </c>
      <c r="B28" s="68"/>
      <c r="C28" s="17">
        <f>C18++C24+C25+C26+C27</f>
        <v>272942.81</v>
      </c>
      <c r="D28" s="13">
        <f>D18+D24+D25+D26+D27</f>
        <v>1379903.85</v>
      </c>
      <c r="E28" s="13">
        <f>E18+E24+E25+E26+E27</f>
        <v>1652846.6600000001</v>
      </c>
      <c r="F28" s="13">
        <f>F18+F24+F25+F26+F27</f>
        <v>1339351.43</v>
      </c>
      <c r="G28" s="17">
        <f>G18+G24+G25+G26+G27</f>
        <v>313495.23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69" t="s">
        <v>11</v>
      </c>
      <c r="C32" s="69"/>
      <c r="D32" s="69"/>
      <c r="E32" s="69"/>
      <c r="F32" s="3" t="s">
        <v>12</v>
      </c>
      <c r="G32" s="4" t="s">
        <v>16</v>
      </c>
    </row>
    <row r="33" spans="1:12" x14ac:dyDescent="0.25">
      <c r="A33" s="6" t="s">
        <v>17</v>
      </c>
      <c r="B33" s="67" t="s">
        <v>32</v>
      </c>
      <c r="C33" s="67"/>
      <c r="D33" s="67"/>
      <c r="E33" s="67"/>
      <c r="F33" s="14" t="s">
        <v>64</v>
      </c>
      <c r="G33" s="21">
        <v>22115.88</v>
      </c>
    </row>
    <row r="34" spans="1:12" ht="34.5" x14ac:dyDescent="0.25">
      <c r="A34" s="30" t="s">
        <v>18</v>
      </c>
      <c r="B34" s="71" t="s">
        <v>33</v>
      </c>
      <c r="C34" s="71"/>
      <c r="D34" s="71"/>
      <c r="E34" s="71"/>
      <c r="F34" s="2" t="s">
        <v>81</v>
      </c>
      <c r="G34" s="21">
        <v>14885.64</v>
      </c>
    </row>
    <row r="35" spans="1:12" x14ac:dyDescent="0.25">
      <c r="A35" s="6" t="s">
        <v>128</v>
      </c>
      <c r="B35" s="79" t="s">
        <v>79</v>
      </c>
      <c r="C35" s="80"/>
      <c r="D35" s="80"/>
      <c r="E35" s="81"/>
      <c r="F35" s="14"/>
      <c r="G35" s="21">
        <v>744</v>
      </c>
    </row>
    <row r="36" spans="1:12" ht="32.25" customHeight="1" x14ac:dyDescent="0.25">
      <c r="A36" s="7" t="s">
        <v>19</v>
      </c>
      <c r="B36" s="74" t="s">
        <v>34</v>
      </c>
      <c r="C36" s="74"/>
      <c r="D36" s="74"/>
      <c r="E36" s="74"/>
      <c r="F36" s="14" t="s">
        <v>65</v>
      </c>
      <c r="G36" s="21">
        <v>620879</v>
      </c>
    </row>
    <row r="37" spans="1:12" x14ac:dyDescent="0.25">
      <c r="A37" s="27" t="s">
        <v>20</v>
      </c>
      <c r="B37" s="82" t="s">
        <v>76</v>
      </c>
      <c r="C37" s="82"/>
      <c r="D37" s="82"/>
      <c r="E37" s="82"/>
      <c r="F37" s="14"/>
      <c r="G37" s="21">
        <v>0</v>
      </c>
    </row>
    <row r="38" spans="1:12" x14ac:dyDescent="0.25">
      <c r="A38" s="27" t="s">
        <v>21</v>
      </c>
      <c r="B38" s="82" t="s">
        <v>77</v>
      </c>
      <c r="C38" s="82"/>
      <c r="D38" s="82"/>
      <c r="E38" s="82"/>
      <c r="F38" s="14"/>
      <c r="G38" s="21">
        <v>0</v>
      </c>
      <c r="K38" s="24"/>
    </row>
    <row r="39" spans="1:12" x14ac:dyDescent="0.25">
      <c r="A39" s="6" t="s">
        <v>22</v>
      </c>
      <c r="B39" s="67" t="s">
        <v>35</v>
      </c>
      <c r="C39" s="67"/>
      <c r="D39" s="67"/>
      <c r="E39" s="67"/>
      <c r="F39" s="14" t="s">
        <v>65</v>
      </c>
      <c r="G39" s="21">
        <v>24880.44</v>
      </c>
    </row>
    <row r="40" spans="1:12" ht="21" customHeight="1" x14ac:dyDescent="0.25">
      <c r="A40" s="29" t="s">
        <v>31</v>
      </c>
      <c r="B40" s="71" t="s">
        <v>73</v>
      </c>
      <c r="C40" s="71"/>
      <c r="D40" s="71"/>
      <c r="E40" s="71"/>
      <c r="F40" s="20" t="s">
        <v>62</v>
      </c>
      <c r="G40" s="21">
        <v>4253.04</v>
      </c>
      <c r="I40" s="24"/>
    </row>
    <row r="41" spans="1:12" ht="15.75" customHeight="1" x14ac:dyDescent="0.25">
      <c r="A41" s="27" t="s">
        <v>36</v>
      </c>
      <c r="B41" s="76" t="s">
        <v>75</v>
      </c>
      <c r="C41" s="77"/>
      <c r="D41" s="77"/>
      <c r="E41" s="78"/>
      <c r="F41" s="20"/>
      <c r="G41" s="21">
        <v>0</v>
      </c>
    </row>
    <row r="42" spans="1:12" ht="15.75" customHeight="1" x14ac:dyDescent="0.25">
      <c r="A42" s="27" t="s">
        <v>41</v>
      </c>
      <c r="B42" s="76" t="s">
        <v>69</v>
      </c>
      <c r="C42" s="77"/>
      <c r="D42" s="77"/>
      <c r="E42" s="78"/>
      <c r="F42" s="20"/>
      <c r="G42" s="21">
        <v>0</v>
      </c>
    </row>
    <row r="43" spans="1:12" x14ac:dyDescent="0.25">
      <c r="A43" s="6" t="s">
        <v>42</v>
      </c>
      <c r="B43" s="67" t="s">
        <v>37</v>
      </c>
      <c r="C43" s="67"/>
      <c r="D43" s="67"/>
      <c r="E43" s="67"/>
      <c r="F43" s="14" t="s">
        <v>65</v>
      </c>
      <c r="G43" s="21">
        <v>2977.2</v>
      </c>
      <c r="K43" s="24"/>
    </row>
    <row r="44" spans="1:12" x14ac:dyDescent="0.25">
      <c r="A44" s="6" t="s">
        <v>43</v>
      </c>
      <c r="B44" s="67" t="s">
        <v>38</v>
      </c>
      <c r="C44" s="67"/>
      <c r="D44" s="67"/>
      <c r="E44" s="67"/>
      <c r="F44" s="14" t="s">
        <v>66</v>
      </c>
      <c r="G44" s="21">
        <v>30032.22</v>
      </c>
    </row>
    <row r="45" spans="1:12" x14ac:dyDescent="0.25">
      <c r="A45" s="6" t="s">
        <v>44</v>
      </c>
      <c r="B45" s="67" t="s">
        <v>39</v>
      </c>
      <c r="C45" s="67"/>
      <c r="D45" s="67"/>
      <c r="E45" s="67"/>
      <c r="F45" s="14" t="s">
        <v>66</v>
      </c>
      <c r="G45" s="21">
        <v>63884.05</v>
      </c>
      <c r="I45" s="24"/>
      <c r="K45" s="63"/>
    </row>
    <row r="46" spans="1:12" x14ac:dyDescent="0.25">
      <c r="A46" s="27" t="s">
        <v>45</v>
      </c>
      <c r="B46" s="76" t="s">
        <v>78</v>
      </c>
      <c r="C46" s="77"/>
      <c r="D46" s="77"/>
      <c r="E46" s="78"/>
      <c r="F46" s="14"/>
      <c r="G46" s="21">
        <v>0</v>
      </c>
      <c r="L46" s="24"/>
    </row>
    <row r="47" spans="1:12" x14ac:dyDescent="0.25">
      <c r="A47" s="6" t="s">
        <v>47</v>
      </c>
      <c r="B47" s="67" t="s">
        <v>40</v>
      </c>
      <c r="C47" s="67"/>
      <c r="D47" s="67"/>
      <c r="E47" s="67"/>
      <c r="F47" s="19" t="s">
        <v>63</v>
      </c>
      <c r="G47" s="21">
        <v>366.91</v>
      </c>
      <c r="K47" s="24"/>
    </row>
    <row r="48" spans="1:12" x14ac:dyDescent="0.25">
      <c r="A48" s="83" t="s">
        <v>46</v>
      </c>
      <c r="B48" s="84"/>
      <c r="C48" s="84"/>
      <c r="D48" s="84"/>
      <c r="E48" s="85"/>
      <c r="F48" s="6"/>
      <c r="G48" s="21"/>
    </row>
    <row r="49" spans="1:7" x14ac:dyDescent="0.25">
      <c r="A49" s="6" t="s">
        <v>48</v>
      </c>
      <c r="B49" s="67" t="s">
        <v>2</v>
      </c>
      <c r="C49" s="67"/>
      <c r="D49" s="67"/>
      <c r="E49" s="67"/>
      <c r="F49" s="53" t="s">
        <v>122</v>
      </c>
      <c r="G49" s="21">
        <f>D20</f>
        <v>1701.24</v>
      </c>
    </row>
    <row r="50" spans="1:7" x14ac:dyDescent="0.25">
      <c r="A50" s="6" t="s">
        <v>50</v>
      </c>
      <c r="B50" s="67" t="s">
        <v>3</v>
      </c>
      <c r="C50" s="67"/>
      <c r="D50" s="67"/>
      <c r="E50" s="67"/>
      <c r="F50" s="14" t="s">
        <v>67</v>
      </c>
      <c r="G50" s="21">
        <f>D21</f>
        <v>7761.84</v>
      </c>
    </row>
    <row r="51" spans="1:7" x14ac:dyDescent="0.25">
      <c r="A51" s="6" t="s">
        <v>51</v>
      </c>
      <c r="B51" s="67" t="s">
        <v>49</v>
      </c>
      <c r="C51" s="67"/>
      <c r="D51" s="67"/>
      <c r="E51" s="67"/>
      <c r="F51" s="14" t="s">
        <v>68</v>
      </c>
      <c r="G51" s="21">
        <f>D23</f>
        <v>20946.54</v>
      </c>
    </row>
    <row r="52" spans="1:7" x14ac:dyDescent="0.25">
      <c r="A52" s="6" t="s">
        <v>52</v>
      </c>
      <c r="B52" s="67" t="s">
        <v>4</v>
      </c>
      <c r="C52" s="67"/>
      <c r="D52" s="67"/>
      <c r="E52" s="67"/>
      <c r="F52" s="53" t="s">
        <v>122</v>
      </c>
      <c r="G52" s="21">
        <f>D22</f>
        <v>2551.8000000000002</v>
      </c>
    </row>
    <row r="53" spans="1:7" x14ac:dyDescent="0.25">
      <c r="A53" s="6" t="s">
        <v>70</v>
      </c>
      <c r="B53" s="92" t="s">
        <v>15</v>
      </c>
      <c r="C53" s="92"/>
      <c r="D53" s="92"/>
      <c r="E53" s="92"/>
      <c r="F53" s="6"/>
      <c r="G53" s="13">
        <f>SUM(G33:G52)</f>
        <v>817979.8</v>
      </c>
    </row>
    <row r="54" spans="1:7" x14ac:dyDescent="0.25">
      <c r="A54" s="6" t="s">
        <v>71</v>
      </c>
      <c r="B54" s="83" t="s">
        <v>83</v>
      </c>
      <c r="C54" s="84"/>
      <c r="D54" s="84"/>
      <c r="E54" s="84"/>
      <c r="F54" s="85"/>
      <c r="G54" s="52">
        <f>G11+F18+F26+F27-G53</f>
        <v>-105197.25000000012</v>
      </c>
    </row>
    <row r="56" spans="1:7" x14ac:dyDescent="0.25">
      <c r="A56" s="90" t="s">
        <v>53</v>
      </c>
      <c r="B56" s="90"/>
      <c r="C56" s="11"/>
      <c r="D56" s="11"/>
      <c r="E56" s="11"/>
    </row>
    <row r="57" spans="1:7" x14ac:dyDescent="0.25">
      <c r="A57" s="91" t="s">
        <v>88</v>
      </c>
      <c r="B57" s="91"/>
      <c r="C57" s="91"/>
      <c r="D57" s="91"/>
      <c r="E57" s="91"/>
      <c r="G57" s="26">
        <f>G24+G25</f>
        <v>226928.38000000003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90" t="s">
        <v>54</v>
      </c>
      <c r="B59" s="90"/>
      <c r="C59" s="11"/>
      <c r="D59" s="11"/>
      <c r="E59" s="11"/>
    </row>
    <row r="61" spans="1:7" x14ac:dyDescent="0.25">
      <c r="A61" s="14" t="s">
        <v>10</v>
      </c>
      <c r="B61" s="103" t="s">
        <v>57</v>
      </c>
      <c r="C61" s="104"/>
      <c r="D61" s="104"/>
      <c r="E61" s="105"/>
      <c r="F61" s="12" t="s">
        <v>55</v>
      </c>
      <c r="G61" s="6" t="s">
        <v>56</v>
      </c>
    </row>
    <row r="62" spans="1:7" x14ac:dyDescent="0.25">
      <c r="A62" s="14" t="s">
        <v>17</v>
      </c>
      <c r="B62" s="106" t="s">
        <v>58</v>
      </c>
      <c r="C62" s="107"/>
      <c r="D62" s="107"/>
      <c r="E62" s="108"/>
      <c r="F62" s="1"/>
      <c r="G62" s="1"/>
    </row>
    <row r="63" spans="1:7" x14ac:dyDescent="0.25">
      <c r="A63" s="14" t="s">
        <v>18</v>
      </c>
      <c r="B63" s="106" t="s">
        <v>59</v>
      </c>
      <c r="C63" s="107"/>
      <c r="D63" s="107"/>
      <c r="E63" s="108"/>
      <c r="F63" s="31">
        <v>1</v>
      </c>
      <c r="G63" s="32">
        <v>141467.92000000001</v>
      </c>
    </row>
    <row r="64" spans="1:7" x14ac:dyDescent="0.25">
      <c r="A64" s="14" t="s">
        <v>19</v>
      </c>
      <c r="B64" s="106" t="s">
        <v>60</v>
      </c>
      <c r="C64" s="107"/>
      <c r="D64" s="107"/>
      <c r="E64" s="108"/>
      <c r="F64" s="1"/>
      <c r="G64" s="1"/>
    </row>
    <row r="67" spans="1:7" x14ac:dyDescent="0.25">
      <c r="A67" s="64" t="s">
        <v>123</v>
      </c>
      <c r="B67" s="64"/>
      <c r="C67" s="64"/>
      <c r="D67" s="64"/>
      <c r="E67" s="64"/>
      <c r="F67" s="64"/>
      <c r="G67" s="64"/>
    </row>
    <row r="68" spans="1:7" x14ac:dyDescent="0.25">
      <c r="A68" s="54"/>
      <c r="B68" s="54"/>
      <c r="C68" s="54"/>
      <c r="D68" s="54"/>
      <c r="E68" s="54"/>
      <c r="F68" s="54"/>
      <c r="G68" s="54"/>
    </row>
    <row r="69" spans="1:7" ht="33.75" x14ac:dyDescent="0.25">
      <c r="A69" s="70" t="s">
        <v>0</v>
      </c>
      <c r="B69" s="70"/>
      <c r="C69" s="93" t="s">
        <v>126</v>
      </c>
      <c r="D69" s="94"/>
      <c r="E69" s="55" t="s">
        <v>87</v>
      </c>
      <c r="F69" s="95" t="s">
        <v>127</v>
      </c>
      <c r="G69" s="96"/>
    </row>
    <row r="70" spans="1:7" x14ac:dyDescent="0.25">
      <c r="A70" s="70"/>
      <c r="B70" s="70"/>
      <c r="C70" s="97" t="s">
        <v>14</v>
      </c>
      <c r="D70" s="98"/>
      <c r="E70" s="16" t="s">
        <v>14</v>
      </c>
      <c r="F70" s="99" t="s">
        <v>14</v>
      </c>
      <c r="G70" s="100"/>
    </row>
    <row r="71" spans="1:7" x14ac:dyDescent="0.25">
      <c r="A71" s="72">
        <v>1</v>
      </c>
      <c r="B71" s="72"/>
      <c r="C71" s="101">
        <v>2</v>
      </c>
      <c r="D71" s="102"/>
      <c r="E71" s="16">
        <v>3</v>
      </c>
      <c r="F71" s="99">
        <v>4</v>
      </c>
      <c r="G71" s="100"/>
    </row>
    <row r="72" spans="1:7" ht="21" x14ac:dyDescent="0.25">
      <c r="A72" s="56" t="s">
        <v>10</v>
      </c>
      <c r="B72" s="56" t="s">
        <v>124</v>
      </c>
      <c r="C72" s="109"/>
      <c r="D72" s="110"/>
      <c r="E72" s="57">
        <v>185585</v>
      </c>
      <c r="F72" s="58"/>
      <c r="G72" s="59"/>
    </row>
    <row r="73" spans="1:7" ht="30" x14ac:dyDescent="0.25">
      <c r="A73" s="60" t="s">
        <v>17</v>
      </c>
      <c r="B73" s="61" t="s">
        <v>125</v>
      </c>
      <c r="C73" s="111">
        <v>673381</v>
      </c>
      <c r="D73" s="112"/>
      <c r="E73" s="62"/>
      <c r="F73" s="111">
        <v>453</v>
      </c>
      <c r="G73" s="112"/>
    </row>
    <row r="74" spans="1:7" x14ac:dyDescent="0.25">
      <c r="A74" s="54"/>
      <c r="B74" s="54"/>
      <c r="C74" s="54"/>
      <c r="D74" s="54"/>
      <c r="E74" s="54"/>
      <c r="F74" s="54"/>
      <c r="G74" s="54"/>
    </row>
  </sheetData>
  <mergeCells count="64">
    <mergeCell ref="C72:D72"/>
    <mergeCell ref="C73:D73"/>
    <mergeCell ref="F73:G73"/>
    <mergeCell ref="B61:E61"/>
    <mergeCell ref="B62:E62"/>
    <mergeCell ref="B63:E63"/>
    <mergeCell ref="B64:E64"/>
    <mergeCell ref="A67:G67"/>
    <mergeCell ref="A69:B70"/>
    <mergeCell ref="A71:B71"/>
    <mergeCell ref="C69:D69"/>
    <mergeCell ref="F69:G69"/>
    <mergeCell ref="C70:D70"/>
    <mergeCell ref="F70:G70"/>
    <mergeCell ref="C71:D71"/>
    <mergeCell ref="F71:G71"/>
    <mergeCell ref="B54:F54"/>
    <mergeCell ref="A56:B56"/>
    <mergeCell ref="A57:E57"/>
    <mergeCell ref="A59:B59"/>
    <mergeCell ref="B53:E53"/>
    <mergeCell ref="B37:E37"/>
    <mergeCell ref="B38:E38"/>
    <mergeCell ref="A48:E48"/>
    <mergeCell ref="B46:E46"/>
    <mergeCell ref="A5:G5"/>
    <mergeCell ref="A6:G6"/>
    <mergeCell ref="A7:G7"/>
    <mergeCell ref="A8:G8"/>
    <mergeCell ref="A13:E13"/>
    <mergeCell ref="A10:E10"/>
    <mergeCell ref="A11:E11"/>
    <mergeCell ref="B50:E50"/>
    <mergeCell ref="B51:E51"/>
    <mergeCell ref="B52:E52"/>
    <mergeCell ref="A24:B24"/>
    <mergeCell ref="A25:B25"/>
    <mergeCell ref="A26:B26"/>
    <mergeCell ref="A27:B27"/>
    <mergeCell ref="B45:E45"/>
    <mergeCell ref="B41:E41"/>
    <mergeCell ref="B42:E42"/>
    <mergeCell ref="B35:E35"/>
    <mergeCell ref="B39:E39"/>
    <mergeCell ref="B40:E40"/>
    <mergeCell ref="B44:E44"/>
    <mergeCell ref="B47:E47"/>
    <mergeCell ref="B49:E49"/>
    <mergeCell ref="A2:G2"/>
    <mergeCell ref="A3:G3"/>
    <mergeCell ref="A21:B21"/>
    <mergeCell ref="B43:E43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A23:B23"/>
  </mergeCells>
  <pageMargins left="0.23622047244094491" right="0.23622047244094491" top="0.5511811023622047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G9" sqref="G9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3" t="s">
        <v>89</v>
      </c>
    </row>
    <row r="2" spans="1:4" ht="69" customHeight="1" x14ac:dyDescent="0.25">
      <c r="A2" s="113" t="s">
        <v>90</v>
      </c>
      <c r="B2" s="114"/>
      <c r="C2" s="114"/>
      <c r="D2" s="114"/>
    </row>
    <row r="3" spans="1:4" ht="15.75" x14ac:dyDescent="0.25">
      <c r="A3" s="34" t="s">
        <v>10</v>
      </c>
      <c r="B3" s="34" t="s">
        <v>91</v>
      </c>
      <c r="C3" s="34" t="s">
        <v>92</v>
      </c>
      <c r="D3" s="35" t="s">
        <v>93</v>
      </c>
    </row>
    <row r="4" spans="1:4" ht="15.75" x14ac:dyDescent="0.25">
      <c r="A4" s="34">
        <v>1</v>
      </c>
      <c r="B4" s="36" t="s">
        <v>94</v>
      </c>
      <c r="C4" s="35"/>
      <c r="D4" s="37"/>
    </row>
    <row r="5" spans="1:4" ht="30.75" x14ac:dyDescent="0.25">
      <c r="A5" s="34"/>
      <c r="B5" s="38" t="s">
        <v>95</v>
      </c>
      <c r="C5" s="34"/>
      <c r="D5" s="37">
        <v>710</v>
      </c>
    </row>
    <row r="6" spans="1:4" ht="15.75" x14ac:dyDescent="0.25">
      <c r="A6" s="34"/>
      <c r="B6" s="39" t="s">
        <v>96</v>
      </c>
      <c r="C6" s="34" t="s">
        <v>97</v>
      </c>
      <c r="D6" s="37"/>
    </row>
    <row r="7" spans="1:4" ht="15.75" x14ac:dyDescent="0.25">
      <c r="A7" s="34"/>
      <c r="B7" s="40"/>
      <c r="C7" s="34"/>
      <c r="D7" s="37"/>
    </row>
    <row r="8" spans="1:4" ht="15.75" x14ac:dyDescent="0.25">
      <c r="A8" s="34"/>
      <c r="B8" s="41" t="s">
        <v>98</v>
      </c>
      <c r="C8" s="34"/>
      <c r="D8" s="37">
        <v>1816</v>
      </c>
    </row>
    <row r="9" spans="1:4" ht="30.75" x14ac:dyDescent="0.25">
      <c r="A9" s="34"/>
      <c r="B9" s="38" t="s">
        <v>99</v>
      </c>
      <c r="C9" s="34" t="s">
        <v>100</v>
      </c>
      <c r="D9" s="37">
        <v>25978</v>
      </c>
    </row>
    <row r="10" spans="1:4" ht="15.75" x14ac:dyDescent="0.25">
      <c r="A10" s="34"/>
      <c r="B10" s="38" t="s">
        <v>101</v>
      </c>
      <c r="C10" s="34"/>
      <c r="D10" s="37">
        <v>1487</v>
      </c>
    </row>
    <row r="11" spans="1:4" ht="15.75" x14ac:dyDescent="0.25">
      <c r="A11" s="34"/>
      <c r="B11" s="38"/>
      <c r="C11" s="34"/>
      <c r="D11" s="37"/>
    </row>
    <row r="12" spans="1:4" ht="15.75" x14ac:dyDescent="0.25">
      <c r="A12" s="34">
        <v>2</v>
      </c>
      <c r="B12" s="36" t="s">
        <v>102</v>
      </c>
      <c r="C12" s="34"/>
      <c r="D12" s="37">
        <v>21011</v>
      </c>
    </row>
    <row r="13" spans="1:4" ht="15.75" x14ac:dyDescent="0.25">
      <c r="A13" s="34"/>
      <c r="B13" s="40" t="s">
        <v>103</v>
      </c>
      <c r="C13" s="34" t="s">
        <v>104</v>
      </c>
      <c r="D13" s="37"/>
    </row>
    <row r="14" spans="1:4" ht="15.75" x14ac:dyDescent="0.25">
      <c r="A14" s="34"/>
      <c r="B14" s="40" t="s">
        <v>105</v>
      </c>
      <c r="C14" s="34" t="s">
        <v>104</v>
      </c>
      <c r="D14" s="37"/>
    </row>
    <row r="15" spans="1:4" ht="15.75" x14ac:dyDescent="0.25">
      <c r="A15" s="34"/>
      <c r="B15" s="40" t="s">
        <v>106</v>
      </c>
      <c r="C15" s="34" t="s">
        <v>107</v>
      </c>
      <c r="D15" s="37"/>
    </row>
    <row r="16" spans="1:4" ht="15.75" x14ac:dyDescent="0.25">
      <c r="A16" s="34"/>
      <c r="B16" s="40" t="s">
        <v>108</v>
      </c>
      <c r="C16" s="34" t="s">
        <v>104</v>
      </c>
      <c r="D16" s="37"/>
    </row>
    <row r="17" spans="1:4" ht="29.25" x14ac:dyDescent="0.25">
      <c r="A17" s="34"/>
      <c r="B17" s="40" t="s">
        <v>109</v>
      </c>
      <c r="C17" s="34" t="s">
        <v>110</v>
      </c>
      <c r="D17" s="37"/>
    </row>
    <row r="18" spans="1:4" ht="43.5" x14ac:dyDescent="0.25">
      <c r="A18" s="34"/>
      <c r="B18" s="40" t="s">
        <v>111</v>
      </c>
      <c r="C18" s="34" t="s">
        <v>112</v>
      </c>
      <c r="D18" s="37"/>
    </row>
    <row r="19" spans="1:4" ht="15.75" x14ac:dyDescent="0.25">
      <c r="A19" s="34"/>
      <c r="B19" s="40"/>
      <c r="C19" s="34"/>
      <c r="D19" s="37"/>
    </row>
    <row r="20" spans="1:4" ht="15.75" x14ac:dyDescent="0.25">
      <c r="A20" s="34">
        <v>3</v>
      </c>
      <c r="B20" s="36" t="s">
        <v>113</v>
      </c>
      <c r="C20" s="34"/>
      <c r="D20" s="37"/>
    </row>
    <row r="21" spans="1:4" ht="15.75" x14ac:dyDescent="0.25">
      <c r="A21" s="34"/>
      <c r="B21" s="38" t="s">
        <v>114</v>
      </c>
      <c r="C21" s="34" t="s">
        <v>115</v>
      </c>
      <c r="D21" s="37">
        <v>1008</v>
      </c>
    </row>
    <row r="22" spans="1:4" ht="15.75" x14ac:dyDescent="0.25">
      <c r="A22" s="34"/>
      <c r="B22" s="38" t="s">
        <v>116</v>
      </c>
      <c r="C22" s="34" t="s">
        <v>117</v>
      </c>
      <c r="D22" s="37">
        <v>545976</v>
      </c>
    </row>
    <row r="23" spans="1:4" ht="15.75" x14ac:dyDescent="0.25">
      <c r="A23" s="34"/>
      <c r="B23" s="38" t="s">
        <v>118</v>
      </c>
      <c r="C23" s="34" t="s">
        <v>104</v>
      </c>
      <c r="D23" s="37">
        <v>9593</v>
      </c>
    </row>
    <row r="24" spans="1:4" ht="15.75" x14ac:dyDescent="0.25">
      <c r="A24" s="34"/>
      <c r="B24" s="38" t="s">
        <v>119</v>
      </c>
      <c r="C24" s="34" t="s">
        <v>104</v>
      </c>
      <c r="D24" s="37">
        <v>302</v>
      </c>
    </row>
    <row r="25" spans="1:4" ht="30.75" x14ac:dyDescent="0.25">
      <c r="A25" s="34"/>
      <c r="B25" s="38" t="s">
        <v>120</v>
      </c>
      <c r="C25" s="34"/>
      <c r="D25" s="37">
        <v>7079</v>
      </c>
    </row>
    <row r="26" spans="1:4" ht="15.75" x14ac:dyDescent="0.25">
      <c r="A26" s="34"/>
      <c r="B26" s="38"/>
      <c r="C26" s="34"/>
      <c r="D26" s="37"/>
    </row>
    <row r="27" spans="1:4" ht="15.75" x14ac:dyDescent="0.25">
      <c r="A27" s="34">
        <v>4</v>
      </c>
      <c r="B27" s="36" t="s">
        <v>121</v>
      </c>
      <c r="C27" s="34"/>
      <c r="D27" s="37">
        <v>5919</v>
      </c>
    </row>
    <row r="28" spans="1:4" ht="15.75" x14ac:dyDescent="0.25">
      <c r="A28" s="35"/>
      <c r="B28" s="42" t="s">
        <v>9</v>
      </c>
      <c r="C28" s="34"/>
      <c r="D28" s="43">
        <f>SUM(D5:D27)</f>
        <v>620879</v>
      </c>
    </row>
    <row r="29" spans="1:4" ht="15.75" x14ac:dyDescent="0.25">
      <c r="A29" s="44"/>
      <c r="B29" s="44"/>
      <c r="C29" s="44"/>
    </row>
    <row r="30" spans="1:4" ht="15.75" x14ac:dyDescent="0.25">
      <c r="A30" s="44"/>
      <c r="B30" s="44"/>
      <c r="C30" s="44"/>
    </row>
    <row r="31" spans="1:4" ht="15.75" x14ac:dyDescent="0.25">
      <c r="A31" s="44"/>
      <c r="B31" s="44"/>
      <c r="C31" s="44"/>
    </row>
    <row r="32" spans="1:4" ht="15.75" x14ac:dyDescent="0.25">
      <c r="A32" s="44"/>
      <c r="B32" s="45"/>
      <c r="C32" s="46"/>
    </row>
    <row r="33" spans="1:4" ht="15.75" x14ac:dyDescent="0.25">
      <c r="A33" s="44"/>
      <c r="B33" s="44"/>
      <c r="C33" s="46"/>
      <c r="D33" s="47"/>
    </row>
    <row r="34" spans="1:4" x14ac:dyDescent="0.25">
      <c r="A34" s="48"/>
      <c r="B34" s="49"/>
      <c r="C34" s="50"/>
    </row>
    <row r="35" spans="1:4" x14ac:dyDescent="0.25">
      <c r="C35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2020-03-02T11:22:13Z</cp:lastPrinted>
  <dcterms:created xsi:type="dcterms:W3CDTF">2018-08-28T07:18:51Z</dcterms:created>
  <dcterms:modified xsi:type="dcterms:W3CDTF">2020-03-20T05:02:56Z</dcterms:modified>
</cp:coreProperties>
</file>