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19" i="1"/>
  <c r="F25" i="1"/>
  <c r="F21" i="1"/>
  <c r="F23" i="1"/>
  <c r="F22" i="1"/>
  <c r="F20" i="1"/>
  <c r="D30" i="3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3" i="1" l="1"/>
  <c r="G56" i="1"/>
  <c r="F28" i="1"/>
  <c r="E18" i="1"/>
  <c r="E28" i="1" s="1"/>
  <c r="G21" i="1"/>
  <c r="G26" i="1"/>
  <c r="G18" i="1" l="1"/>
  <c r="G28" i="1" s="1"/>
  <c r="C18" i="1"/>
  <c r="C28" i="1" s="1"/>
</calcChain>
</file>

<file path=xl/sharedStrings.xml><?xml version="1.0" encoding="utf-8"?>
<sst xmlns="http://schemas.openxmlformats.org/spreadsheetml/2006/main" count="140" uniqueCount="122">
  <si>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</si>
  <si>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</si>
  <si>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</si>
  <si>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</si>
  <si>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</si>
  <si>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</si>
  <si>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</si>
  <si>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</si>
  <si>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</si>
  <si>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</si>
  <si>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</si>
  <si>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</si>
  <si>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</si>
  <si>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</si>
  <si>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</si>
  <si>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</si>
  <si>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</si>
  <si>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</si>
  <si>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</si>
  <si>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</si>
  <si>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</si>
  <si>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</si>
  <si>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</si>
  <si>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</si>
  <si>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</si>
  <si>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</si>
  <si>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</si>
  <si>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</si>
  <si>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</si>
  <si>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</si>
  <si>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</si>
  <si>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</si>
  <si>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</si>
  <si>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</si>
  <si>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</si>
  <si>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</si>
  <si>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</si>
  <si>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</si>
  <si>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</si>
  <si>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</si>
  <si>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</si>
  <si>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</si>
  <si>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</si>
  <si>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</si>
  <si>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</si>
  <si>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</si>
  <si>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</si>
  <si>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</si>
  <si>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</si>
  <si>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</si>
  <si>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</si>
  <si>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</si>
  <si>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</si>
  <si>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</si>
  <si>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</si>
  <si>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</si>
  <si>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</si>
  <si>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</si>
  <si>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</si>
  <si>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</si>
  <si>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</si>
  <si>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</si>
  <si>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</si>
  <si>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</si>
  <si>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</si>
  <si>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</si>
  <si>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</si>
  <si>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</si>
  <si>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</si>
  <si>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</si>
  <si>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</si>
  <si>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</si>
  <si>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</si>
  <si>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</si>
  <si>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</si>
  <si>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Луговая,4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</si>
  <si>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</si>
  <si>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</si>
  <si>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</si>
  <si>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</si>
  <si>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</si>
  <si>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</si>
  <si>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</si>
  <si>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</si>
  <si>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</si>
  <si>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</si>
  <si>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</si>
  <si>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Ремонт системы центрального отопления</t>
  </si>
  <si>
    <t>смена вентилей и сгонов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</si>
  <si>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</si>
  <si>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</si>
  <si>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</si>
  <si>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</si>
  <si>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</si>
  <si>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</si>
  <si>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4 шт.</t>
  </si>
  <si>
    <t>Общестроительные работы</t>
  </si>
  <si>
    <t>Ремонт кровли</t>
  </si>
  <si>
    <t>Смена оконных блоков на пластиковые</t>
  </si>
  <si>
    <t>Прочистка вентканалов</t>
  </si>
  <si>
    <t>3 шт.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</si>
  <si>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</si>
  <si>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Луговая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</si>
  <si>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7,5 м.</t>
  </si>
  <si>
    <t>0,5 м.</t>
  </si>
  <si>
    <t>регулировка ц/о</t>
  </si>
  <si>
    <t>30 приб.</t>
  </si>
  <si>
    <t>в том числе установка насоса дренажного</t>
  </si>
  <si>
    <t>6 м.</t>
  </si>
  <si>
    <t>5 шт.</t>
  </si>
  <si>
    <t>Осмотры конструктивных элементов здания</t>
  </si>
  <si>
    <t>Благоустройство</t>
  </si>
  <si>
    <t>Опиловка дерева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</si>
  <si>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</si>
  <si>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</si>
  <si>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</si>
  <si>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</si>
  <si>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</si>
  <si>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</si>
  <si>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Остаток неизрасходованных средств(+);перерасход (-)  на 01.01.2020г. по СРЖ</t>
  </si>
  <si>
    <t>Задолженность жителей по оплате коммунальных ресурсов на 01.01.2020 г.</t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</si>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</sst>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6" fillId="0" borderId="1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workbookViewId="0">
      <pane xSplit="6" ySplit="14" topLeftCell="G24" activePane="bottomRight" state="frozen"/>
      <selection pane="topRight" activeCell="G1" sqref="G1"/>
      <selection pane="bottomLeft" activeCell="A14" sqref="A14"/>
      <selection pane="bottomRight" activeCell="A66" sqref="A66:G75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2.140625" customWidth="1"/>
    <col min="8" max="8" width="11.5703125" customWidth="1"/>
    <col min="9" max="10" width="9.42578125" customWidth="1"/>
    <col min="11" max="11" width="10.5703125" bestFit="1" customWidth="1"/>
  </cols>
  <sheetData>
    <row r="2" spans="1:7" x14ac:dyDescent="0.25">
      <c r="A2" s="59" t="s">
        <v>22</v>
      </c>
      <c r="B2" s="59"/>
      <c r="C2" s="59"/>
      <c r="D2" s="59"/>
      <c r="E2" s="59"/>
      <c r="F2" s="59"/>
      <c r="G2" s="59"/>
    </row>
    <row r="3" spans="1:7" ht="15.75" thickBot="1" x14ac:dyDescent="0.3">
      <c r="A3" s="60" t="s">
        <v>23</v>
      </c>
      <c r="B3" s="60"/>
      <c r="C3" s="60"/>
      <c r="D3" s="60"/>
      <c r="E3" s="60"/>
      <c r="F3" s="60"/>
      <c r="G3" s="60"/>
    </row>
    <row r="4" spans="1:7" ht="8.25" customHeight="1" x14ac:dyDescent="0.25"/>
    <row r="5" spans="1:7" x14ac:dyDescent="0.25">
      <c r="A5" s="59" t="s">
        <v>24</v>
      </c>
      <c r="B5" s="59"/>
      <c r="C5" s="59"/>
      <c r="D5" s="59"/>
      <c r="E5" s="59"/>
      <c r="F5" s="59"/>
      <c r="G5" s="59"/>
    </row>
    <row r="6" spans="1:7" ht="13.5" customHeight="1" x14ac:dyDescent="0.25">
      <c r="A6" s="79" t="s">
        <v>25</v>
      </c>
      <c r="B6" s="79"/>
      <c r="C6" s="79"/>
      <c r="D6" s="79"/>
      <c r="E6" s="79"/>
      <c r="F6" s="79"/>
      <c r="G6" s="79"/>
    </row>
    <row r="7" spans="1:7" ht="15" customHeight="1" x14ac:dyDescent="0.25">
      <c r="A7" s="80" t="s">
        <v>113</v>
      </c>
      <c r="B7" s="80"/>
      <c r="C7" s="80"/>
      <c r="D7" s="80"/>
      <c r="E7" s="80"/>
      <c r="F7" s="80"/>
      <c r="G7" s="80"/>
    </row>
    <row r="8" spans="1:7" ht="15.75" x14ac:dyDescent="0.25">
      <c r="A8" s="79" t="s">
        <v>75</v>
      </c>
      <c r="B8" s="79"/>
      <c r="C8" s="79"/>
      <c r="D8" s="79"/>
      <c r="E8" s="79"/>
      <c r="F8" s="79"/>
      <c r="G8" s="79"/>
    </row>
    <row r="9" spans="1:7" ht="9.75" customHeight="1" x14ac:dyDescent="0.25"/>
    <row r="10" spans="1:7" x14ac:dyDescent="0.25">
      <c r="A10" s="82" t="s">
        <v>27</v>
      </c>
      <c r="B10" s="82"/>
      <c r="C10" s="82"/>
      <c r="D10" s="82"/>
      <c r="E10" s="82"/>
    </row>
    <row r="11" spans="1:7" x14ac:dyDescent="0.25">
      <c r="A11" s="82" t="s">
        <v>28</v>
      </c>
      <c r="B11" s="82"/>
      <c r="C11" s="82"/>
      <c r="D11" s="82"/>
      <c r="E11" s="82"/>
      <c r="G11" s="24">
        <v>141370.63</v>
      </c>
    </row>
    <row r="12" spans="1:7" ht="11.25" customHeight="1" x14ac:dyDescent="0.25"/>
    <row r="13" spans="1:7" x14ac:dyDescent="0.25">
      <c r="A13" s="81" t="s">
        <v>26</v>
      </c>
      <c r="B13" s="81"/>
      <c r="C13" s="81"/>
      <c r="D13" s="81"/>
      <c r="E13" s="81"/>
    </row>
    <row r="15" spans="1:7" ht="36" x14ac:dyDescent="0.25">
      <c r="A15" s="64" t="s">
        <v>0</v>
      </c>
      <c r="B15" s="64"/>
      <c r="C15" s="15" t="s">
        <v>114</v>
      </c>
      <c r="D15" s="2" t="s">
        <v>115</v>
      </c>
      <c r="E15" s="5" t="s">
        <v>15</v>
      </c>
      <c r="F15" s="2" t="s">
        <v>116</v>
      </c>
      <c r="G15" s="18" t="s">
        <v>117</v>
      </c>
    </row>
    <row r="16" spans="1:7" x14ac:dyDescent="0.25">
      <c r="A16" s="64"/>
      <c r="B16" s="64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67">
        <v>1</v>
      </c>
      <c r="B17" s="67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53.25" customHeight="1" x14ac:dyDescent="0.25">
      <c r="A18" s="68" t="s">
        <v>68</v>
      </c>
      <c r="B18" s="68"/>
      <c r="C18" s="17">
        <f>C19+C20+C21+C22+C23</f>
        <v>177500.37</v>
      </c>
      <c r="D18" s="13">
        <f>D19+D20+D21+D22+D23</f>
        <v>702381.2</v>
      </c>
      <c r="E18" s="13">
        <f>E19+E20+E21+E22+E23</f>
        <v>879881.57</v>
      </c>
      <c r="F18" s="13">
        <f>F19+F20+F21+F22+F23</f>
        <v>666155.67000000004</v>
      </c>
      <c r="G18" s="17">
        <f>G19+G20+G21+G22+G23</f>
        <v>213725.90000000005</v>
      </c>
      <c r="H18" s="26"/>
    </row>
    <row r="19" spans="1:11" ht="11.25" customHeight="1" x14ac:dyDescent="0.25">
      <c r="A19" s="61" t="s">
        <v>1</v>
      </c>
      <c r="B19" s="61"/>
      <c r="C19" s="17">
        <v>165143.07</v>
      </c>
      <c r="D19" s="13">
        <v>631059.48</v>
      </c>
      <c r="E19" s="13">
        <f>C19+D19</f>
        <v>796202.55</v>
      </c>
      <c r="F19" s="13">
        <f>594905.75+859.58+443.64</f>
        <v>596208.97</v>
      </c>
      <c r="G19" s="17">
        <f>E19-F19</f>
        <v>199993.58000000007</v>
      </c>
      <c r="H19" s="26"/>
    </row>
    <row r="20" spans="1:11" ht="12" customHeight="1" x14ac:dyDescent="0.25">
      <c r="A20" s="61" t="s">
        <v>2</v>
      </c>
      <c r="B20" s="61"/>
      <c r="C20" s="17">
        <v>547.55999999999995</v>
      </c>
      <c r="D20" s="13">
        <v>3055.92</v>
      </c>
      <c r="E20" s="13">
        <f t="shared" ref="E20:E27" si="0">C20+D20</f>
        <v>3603.48</v>
      </c>
      <c r="F20" s="13">
        <f>2849.26+32.04</f>
        <v>2881.3</v>
      </c>
      <c r="G20" s="17">
        <f t="shared" ref="G20:G23" si="1">E20-F20</f>
        <v>722.17999999999984</v>
      </c>
      <c r="H20" s="29"/>
      <c r="I20" s="29"/>
      <c r="J20" s="29"/>
    </row>
    <row r="21" spans="1:11" ht="12" customHeight="1" x14ac:dyDescent="0.25">
      <c r="A21" s="61" t="s">
        <v>3</v>
      </c>
      <c r="B21" s="61"/>
      <c r="C21" s="17">
        <v>3417.36</v>
      </c>
      <c r="D21" s="13">
        <v>13561.08</v>
      </c>
      <c r="E21" s="13">
        <f t="shared" si="0"/>
        <v>16978.439999999999</v>
      </c>
      <c r="F21" s="13">
        <f>12532.49+913.75+795.25</f>
        <v>14241.49</v>
      </c>
      <c r="G21" s="17">
        <f t="shared" si="1"/>
        <v>2736.9499999999989</v>
      </c>
      <c r="H21" s="26"/>
    </row>
    <row r="22" spans="1:11" ht="10.5" customHeight="1" x14ac:dyDescent="0.25">
      <c r="A22" s="61" t="s">
        <v>4</v>
      </c>
      <c r="B22" s="61"/>
      <c r="C22" s="17">
        <v>697.32</v>
      </c>
      <c r="D22" s="13">
        <v>4202.28</v>
      </c>
      <c r="E22" s="13">
        <f t="shared" si="0"/>
        <v>4899.5999999999995</v>
      </c>
      <c r="F22" s="13">
        <f>3917.34+27.43</f>
        <v>3944.77</v>
      </c>
      <c r="G22" s="17">
        <f t="shared" si="1"/>
        <v>954.82999999999947</v>
      </c>
      <c r="K22" s="26"/>
    </row>
    <row r="23" spans="1:11" ht="12" customHeight="1" x14ac:dyDescent="0.25">
      <c r="A23" s="61" t="s">
        <v>5</v>
      </c>
      <c r="B23" s="61"/>
      <c r="C23" s="17">
        <v>7695.06</v>
      </c>
      <c r="D23" s="13">
        <v>50502.44</v>
      </c>
      <c r="E23" s="13">
        <f t="shared" si="0"/>
        <v>58197.5</v>
      </c>
      <c r="F23" s="13">
        <f>48424.48+454.66</f>
        <v>48879.140000000007</v>
      </c>
      <c r="G23" s="17">
        <f t="shared" si="1"/>
        <v>9318.3599999999933</v>
      </c>
    </row>
    <row r="24" spans="1:11" ht="11.25" customHeight="1" x14ac:dyDescent="0.25">
      <c r="A24" s="70" t="s">
        <v>6</v>
      </c>
      <c r="B24" s="70"/>
      <c r="C24" s="17">
        <v>109102.22</v>
      </c>
      <c r="D24" s="13">
        <v>0</v>
      </c>
      <c r="E24" s="13">
        <f t="shared" si="0"/>
        <v>109102.22</v>
      </c>
      <c r="F24" s="13">
        <v>5775.49</v>
      </c>
      <c r="G24" s="17">
        <f>E24-F24</f>
        <v>103326.73</v>
      </c>
    </row>
    <row r="25" spans="1:11" ht="10.5" customHeight="1" x14ac:dyDescent="0.25">
      <c r="A25" s="70" t="s">
        <v>7</v>
      </c>
      <c r="B25" s="70"/>
      <c r="C25" s="17">
        <v>66442.399999999994</v>
      </c>
      <c r="D25" s="13">
        <v>0</v>
      </c>
      <c r="E25" s="13">
        <f t="shared" si="0"/>
        <v>66442.399999999994</v>
      </c>
      <c r="F25" s="13">
        <f>3293-1709</f>
        <v>1584</v>
      </c>
      <c r="G25" s="17">
        <f t="shared" ref="G25:G27" si="2">E25-F25</f>
        <v>64858.399999999994</v>
      </c>
    </row>
    <row r="26" spans="1:11" ht="12.75" customHeight="1" x14ac:dyDescent="0.25">
      <c r="A26" s="70" t="s">
        <v>8</v>
      </c>
      <c r="B26" s="70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1" ht="11.25" customHeight="1" x14ac:dyDescent="0.25">
      <c r="A27" s="70" t="s">
        <v>70</v>
      </c>
      <c r="B27" s="70"/>
      <c r="C27" s="17">
        <v>1774.6</v>
      </c>
      <c r="D27" s="13">
        <v>0</v>
      </c>
      <c r="E27" s="13">
        <f t="shared" si="0"/>
        <v>1774.6</v>
      </c>
      <c r="F27" s="13">
        <v>0</v>
      </c>
      <c r="G27" s="17">
        <f t="shared" si="2"/>
        <v>1774.6</v>
      </c>
    </row>
    <row r="28" spans="1:11" x14ac:dyDescent="0.25">
      <c r="A28" s="62" t="s">
        <v>9</v>
      </c>
      <c r="B28" s="62"/>
      <c r="C28" s="17">
        <f>C18++C24+C25+C26+C27</f>
        <v>354819.58999999997</v>
      </c>
      <c r="D28" s="13">
        <f>D18+D24+D25+D26+D27</f>
        <v>707497.27999999991</v>
      </c>
      <c r="E28" s="13">
        <f>E18+E24+E25+E26+E27</f>
        <v>1062316.8700000001</v>
      </c>
      <c r="F28" s="13">
        <f>F18+F24+F25+F26+F27</f>
        <v>678631.24</v>
      </c>
      <c r="G28" s="17">
        <f>G18+G24+G25+G26+G27</f>
        <v>383685.63</v>
      </c>
    </row>
    <row r="29" spans="1:11" ht="9" customHeight="1" x14ac:dyDescent="0.25"/>
    <row r="30" spans="1:11" x14ac:dyDescent="0.25">
      <c r="A30" s="8" t="s">
        <v>21</v>
      </c>
      <c r="B30" s="8"/>
      <c r="C30" s="8"/>
      <c r="D30" s="8"/>
      <c r="E30" s="9"/>
    </row>
    <row r="31" spans="1:11" ht="12" customHeight="1" x14ac:dyDescent="0.25"/>
    <row r="32" spans="1:11" ht="39" x14ac:dyDescent="0.25">
      <c r="A32" s="23" t="s">
        <v>10</v>
      </c>
      <c r="B32" s="63" t="s">
        <v>11</v>
      </c>
      <c r="C32" s="63"/>
      <c r="D32" s="63"/>
      <c r="E32" s="63"/>
      <c r="F32" s="3" t="s">
        <v>12</v>
      </c>
      <c r="G32" s="4" t="s">
        <v>16</v>
      </c>
    </row>
    <row r="33" spans="1:9" x14ac:dyDescent="0.25">
      <c r="A33" s="6" t="s">
        <v>17</v>
      </c>
      <c r="B33" s="65" t="s">
        <v>30</v>
      </c>
      <c r="C33" s="65"/>
      <c r="D33" s="65"/>
      <c r="E33" s="65"/>
      <c r="F33" s="14" t="s">
        <v>62</v>
      </c>
      <c r="G33" s="21">
        <v>39727.800000000003</v>
      </c>
    </row>
    <row r="34" spans="1:9" ht="34.5" x14ac:dyDescent="0.25">
      <c r="A34" s="30" t="s">
        <v>18</v>
      </c>
      <c r="B34" s="66" t="s">
        <v>31</v>
      </c>
      <c r="C34" s="66"/>
      <c r="D34" s="66"/>
      <c r="E34" s="66"/>
      <c r="F34" s="2" t="s">
        <v>77</v>
      </c>
      <c r="G34" s="21">
        <v>26739.72</v>
      </c>
    </row>
    <row r="35" spans="1:9" ht="29.25" customHeight="1" x14ac:dyDescent="0.25">
      <c r="A35" s="7" t="s">
        <v>19</v>
      </c>
      <c r="B35" s="69" t="s">
        <v>32</v>
      </c>
      <c r="C35" s="69"/>
      <c r="D35" s="69"/>
      <c r="E35" s="69"/>
      <c r="F35" s="56" t="s">
        <v>76</v>
      </c>
      <c r="G35" s="21">
        <v>164492</v>
      </c>
    </row>
    <row r="36" spans="1:9" ht="15" customHeight="1" x14ac:dyDescent="0.25">
      <c r="A36" s="6" t="s">
        <v>20</v>
      </c>
      <c r="B36" s="65" t="s">
        <v>33</v>
      </c>
      <c r="C36" s="65"/>
      <c r="D36" s="65"/>
      <c r="E36" s="65"/>
      <c r="F36" s="57"/>
      <c r="G36" s="21">
        <v>44693.760000000002</v>
      </c>
    </row>
    <row r="37" spans="1:9" ht="14.25" customHeight="1" x14ac:dyDescent="0.25">
      <c r="A37" s="28" t="s">
        <v>78</v>
      </c>
      <c r="B37" s="75" t="s">
        <v>72</v>
      </c>
      <c r="C37" s="75"/>
      <c r="D37" s="75"/>
      <c r="E37" s="75"/>
      <c r="F37" s="57"/>
      <c r="G37" s="21">
        <v>0</v>
      </c>
    </row>
    <row r="38" spans="1:9" ht="12.75" customHeight="1" x14ac:dyDescent="0.25">
      <c r="A38" s="31" t="s">
        <v>79</v>
      </c>
      <c r="B38" s="75" t="s">
        <v>73</v>
      </c>
      <c r="C38" s="75"/>
      <c r="D38" s="75"/>
      <c r="E38" s="75"/>
      <c r="F38" s="57"/>
      <c r="G38" s="21">
        <v>0</v>
      </c>
    </row>
    <row r="39" spans="1:9" ht="12.75" customHeight="1" x14ac:dyDescent="0.25">
      <c r="A39" s="32" t="s">
        <v>29</v>
      </c>
      <c r="B39" s="65" t="s">
        <v>118</v>
      </c>
      <c r="C39" s="65"/>
      <c r="D39" s="65"/>
      <c r="E39" s="65"/>
      <c r="F39" s="58"/>
      <c r="G39" s="21">
        <v>5348.16</v>
      </c>
    </row>
    <row r="40" spans="1:9" ht="16.5" customHeight="1" x14ac:dyDescent="0.25">
      <c r="A40" s="6" t="s">
        <v>34</v>
      </c>
      <c r="B40" s="66" t="s">
        <v>69</v>
      </c>
      <c r="C40" s="66"/>
      <c r="D40" s="66"/>
      <c r="E40" s="66"/>
      <c r="F40" s="20" t="s">
        <v>60</v>
      </c>
      <c r="G40" s="21">
        <v>7639.92</v>
      </c>
    </row>
    <row r="41" spans="1:9" ht="15.75" customHeight="1" x14ac:dyDescent="0.25">
      <c r="A41" s="28" t="s">
        <v>38</v>
      </c>
      <c r="B41" s="71" t="s">
        <v>71</v>
      </c>
      <c r="C41" s="72"/>
      <c r="D41" s="72"/>
      <c r="E41" s="73"/>
      <c r="F41" s="20"/>
      <c r="G41" s="21">
        <v>0</v>
      </c>
    </row>
    <row r="42" spans="1:9" ht="15.75" customHeight="1" x14ac:dyDescent="0.25">
      <c r="A42" s="28" t="s">
        <v>39</v>
      </c>
      <c r="B42" s="71" t="s">
        <v>66</v>
      </c>
      <c r="C42" s="72"/>
      <c r="D42" s="72"/>
      <c r="E42" s="73"/>
      <c r="F42" s="20"/>
      <c r="G42" s="21">
        <v>0</v>
      </c>
    </row>
    <row r="43" spans="1:9" x14ac:dyDescent="0.25">
      <c r="A43" s="6" t="s">
        <v>40</v>
      </c>
      <c r="B43" s="65" t="s">
        <v>35</v>
      </c>
      <c r="C43" s="65"/>
      <c r="D43" s="65"/>
      <c r="E43" s="65"/>
      <c r="F43" s="14" t="s">
        <v>63</v>
      </c>
      <c r="G43" s="21">
        <v>55928.25</v>
      </c>
    </row>
    <row r="44" spans="1:9" x14ac:dyDescent="0.25">
      <c r="A44" s="6" t="s">
        <v>41</v>
      </c>
      <c r="B44" s="65" t="s">
        <v>36</v>
      </c>
      <c r="C44" s="65"/>
      <c r="D44" s="65"/>
      <c r="E44" s="65"/>
      <c r="F44" s="14" t="s">
        <v>63</v>
      </c>
      <c r="G44" s="21">
        <v>86949.2</v>
      </c>
      <c r="I44" s="25"/>
    </row>
    <row r="45" spans="1:9" x14ac:dyDescent="0.25">
      <c r="A45" s="28" t="s">
        <v>42</v>
      </c>
      <c r="B45" s="71" t="s">
        <v>74</v>
      </c>
      <c r="C45" s="72"/>
      <c r="D45" s="72"/>
      <c r="E45" s="73"/>
      <c r="F45" s="14"/>
      <c r="G45" s="21">
        <v>0</v>
      </c>
    </row>
    <row r="46" spans="1:9" x14ac:dyDescent="0.25">
      <c r="A46" s="6" t="s">
        <v>44</v>
      </c>
      <c r="B46" s="65" t="s">
        <v>37</v>
      </c>
      <c r="C46" s="65"/>
      <c r="D46" s="65"/>
      <c r="E46" s="65"/>
      <c r="F46" s="19" t="s">
        <v>61</v>
      </c>
      <c r="G46" s="21">
        <v>657.19</v>
      </c>
    </row>
    <row r="47" spans="1:9" x14ac:dyDescent="0.25">
      <c r="A47" s="76" t="s">
        <v>43</v>
      </c>
      <c r="B47" s="77"/>
      <c r="C47" s="77"/>
      <c r="D47" s="77"/>
      <c r="E47" s="78"/>
      <c r="F47" s="6"/>
      <c r="G47" s="21"/>
    </row>
    <row r="48" spans="1:9" ht="12" customHeight="1" x14ac:dyDescent="0.25">
      <c r="A48" s="19" t="s">
        <v>45</v>
      </c>
      <c r="B48" s="74" t="s">
        <v>2</v>
      </c>
      <c r="C48" s="74"/>
      <c r="D48" s="74"/>
      <c r="E48" s="74"/>
      <c r="F48" s="55" t="s">
        <v>121</v>
      </c>
      <c r="G48" s="13">
        <f>D20</f>
        <v>3055.92</v>
      </c>
    </row>
    <row r="49" spans="1:7" ht="12" customHeight="1" x14ac:dyDescent="0.25">
      <c r="A49" s="19" t="s">
        <v>46</v>
      </c>
      <c r="B49" s="74" t="s">
        <v>3</v>
      </c>
      <c r="C49" s="74"/>
      <c r="D49" s="74"/>
      <c r="E49" s="74"/>
      <c r="F49" s="14" t="s">
        <v>64</v>
      </c>
      <c r="G49" s="13">
        <f>D21</f>
        <v>13561.08</v>
      </c>
    </row>
    <row r="50" spans="1:7" ht="12" customHeight="1" x14ac:dyDescent="0.25">
      <c r="A50" s="19" t="s">
        <v>48</v>
      </c>
      <c r="B50" s="74" t="s">
        <v>47</v>
      </c>
      <c r="C50" s="74"/>
      <c r="D50" s="74"/>
      <c r="E50" s="74"/>
      <c r="F50" s="14" t="s">
        <v>65</v>
      </c>
      <c r="G50" s="13">
        <f>D23+42141.43</f>
        <v>92643.87</v>
      </c>
    </row>
    <row r="51" spans="1:7" ht="12" customHeight="1" x14ac:dyDescent="0.25">
      <c r="A51" s="19" t="s">
        <v>49</v>
      </c>
      <c r="B51" s="74" t="s">
        <v>4</v>
      </c>
      <c r="C51" s="74"/>
      <c r="D51" s="74"/>
      <c r="E51" s="74"/>
      <c r="F51" s="55" t="s">
        <v>121</v>
      </c>
      <c r="G51" s="13">
        <f>D22</f>
        <v>4202.28</v>
      </c>
    </row>
    <row r="52" spans="1:7" ht="14.25" customHeight="1" x14ac:dyDescent="0.25">
      <c r="A52" s="6" t="s">
        <v>50</v>
      </c>
      <c r="B52" s="85" t="s">
        <v>15</v>
      </c>
      <c r="C52" s="85"/>
      <c r="D52" s="85"/>
      <c r="E52" s="85"/>
      <c r="F52" s="6"/>
      <c r="G52" s="13">
        <f>SUM(G33:G51)</f>
        <v>545639.15</v>
      </c>
    </row>
    <row r="53" spans="1:7" x14ac:dyDescent="0.25">
      <c r="A53" s="6" t="s">
        <v>67</v>
      </c>
      <c r="B53" s="76" t="s">
        <v>119</v>
      </c>
      <c r="C53" s="77"/>
      <c r="D53" s="77"/>
      <c r="E53" s="77"/>
      <c r="F53" s="78"/>
      <c r="G53" s="22">
        <f>G11+F18+F26+F27-G52</f>
        <v>267003.23</v>
      </c>
    </row>
    <row r="54" spans="1:7" ht="11.25" customHeight="1" x14ac:dyDescent="0.25"/>
    <row r="55" spans="1:7" x14ac:dyDescent="0.25">
      <c r="A55" s="83" t="s">
        <v>51</v>
      </c>
      <c r="B55" s="83"/>
      <c r="C55" s="11"/>
      <c r="D55" s="11"/>
      <c r="E55" s="11"/>
    </row>
    <row r="56" spans="1:7" x14ac:dyDescent="0.25">
      <c r="A56" s="84" t="s">
        <v>120</v>
      </c>
      <c r="B56" s="84"/>
      <c r="C56" s="84"/>
      <c r="D56" s="84"/>
      <c r="E56" s="84"/>
      <c r="G56" s="27">
        <f>G24+G25</f>
        <v>168185.13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83" t="s">
        <v>52</v>
      </c>
      <c r="B58" s="83"/>
      <c r="C58" s="11"/>
      <c r="D58" s="11"/>
      <c r="E58" s="11"/>
    </row>
    <row r="59" spans="1:7" ht="9" customHeight="1" x14ac:dyDescent="0.25"/>
    <row r="60" spans="1:7" x14ac:dyDescent="0.25">
      <c r="A60" s="14" t="s">
        <v>10</v>
      </c>
      <c r="B60" s="86" t="s">
        <v>55</v>
      </c>
      <c r="C60" s="87"/>
      <c r="D60" s="87"/>
      <c r="E60" s="88"/>
      <c r="F60" s="12" t="s">
        <v>53</v>
      </c>
      <c r="G60" s="6" t="s">
        <v>54</v>
      </c>
    </row>
    <row r="61" spans="1:7" ht="12" customHeight="1" x14ac:dyDescent="0.25">
      <c r="A61" s="14" t="s">
        <v>17</v>
      </c>
      <c r="B61" s="89" t="s">
        <v>56</v>
      </c>
      <c r="C61" s="90"/>
      <c r="D61" s="90"/>
      <c r="E61" s="91"/>
      <c r="F61" s="1"/>
      <c r="G61" s="1"/>
    </row>
    <row r="62" spans="1:7" ht="12" customHeight="1" x14ac:dyDescent="0.25">
      <c r="A62" s="14" t="s">
        <v>18</v>
      </c>
      <c r="B62" s="89" t="s">
        <v>57</v>
      </c>
      <c r="C62" s="90"/>
      <c r="D62" s="90"/>
      <c r="E62" s="91"/>
      <c r="F62" s="1"/>
      <c r="G62" s="1"/>
    </row>
    <row r="63" spans="1:7" ht="12" customHeight="1" x14ac:dyDescent="0.25">
      <c r="A63" s="14" t="s">
        <v>19</v>
      </c>
      <c r="B63" s="89" t="s">
        <v>58</v>
      </c>
      <c r="C63" s="90"/>
      <c r="D63" s="90"/>
      <c r="E63" s="91"/>
      <c r="F63" s="53">
        <v>1</v>
      </c>
      <c r="G63" s="54">
        <v>15348.45</v>
      </c>
    </row>
  </sheetData>
  <mergeCells count="52">
    <mergeCell ref="B60:E60"/>
    <mergeCell ref="B61:E61"/>
    <mergeCell ref="B62:E62"/>
    <mergeCell ref="B63:E63"/>
    <mergeCell ref="B53:F53"/>
    <mergeCell ref="A55:B55"/>
    <mergeCell ref="A56:E56"/>
    <mergeCell ref="A58:B58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7:E37"/>
    <mergeCell ref="B38:E38"/>
    <mergeCell ref="B39:E39"/>
    <mergeCell ref="B40:E40"/>
    <mergeCell ref="B43:E43"/>
    <mergeCell ref="A47:E47"/>
    <mergeCell ref="B45:E45"/>
    <mergeCell ref="A24:B24"/>
    <mergeCell ref="A25:B25"/>
    <mergeCell ref="A26:B26"/>
    <mergeCell ref="A27:B27"/>
    <mergeCell ref="B44:E44"/>
    <mergeCell ref="B41:E41"/>
    <mergeCell ref="B42:E42"/>
    <mergeCell ref="B36:E36"/>
    <mergeCell ref="F35:F39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0.23622047244094491" right="0.1968503937007874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0" workbookViewId="0">
      <selection activeCell="B5" sqref="B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3" t="s">
        <v>80</v>
      </c>
    </row>
    <row r="2" spans="1:4" ht="58.5" customHeight="1" x14ac:dyDescent="0.25">
      <c r="A2" s="92" t="s">
        <v>102</v>
      </c>
      <c r="B2" s="93"/>
      <c r="C2" s="93"/>
      <c r="D2" s="93"/>
    </row>
    <row r="3" spans="1:4" ht="15.75" x14ac:dyDescent="0.25">
      <c r="A3" s="34" t="s">
        <v>10</v>
      </c>
      <c r="B3" s="34" t="s">
        <v>81</v>
      </c>
      <c r="C3" s="34" t="s">
        <v>82</v>
      </c>
      <c r="D3" s="35" t="s">
        <v>83</v>
      </c>
    </row>
    <row r="4" spans="1:4" ht="15.75" x14ac:dyDescent="0.25">
      <c r="A4" s="34">
        <v>1</v>
      </c>
      <c r="B4" s="36" t="s">
        <v>84</v>
      </c>
      <c r="C4" s="35"/>
      <c r="D4" s="37"/>
    </row>
    <row r="5" spans="1:4" ht="15.75" x14ac:dyDescent="0.25">
      <c r="A5" s="34"/>
      <c r="B5" s="38" t="s">
        <v>85</v>
      </c>
      <c r="C5" s="34"/>
      <c r="D5" s="37">
        <v>11930</v>
      </c>
    </row>
    <row r="6" spans="1:4" ht="29.25" x14ac:dyDescent="0.25">
      <c r="A6" s="34"/>
      <c r="B6" s="39" t="s">
        <v>86</v>
      </c>
      <c r="C6" s="34" t="s">
        <v>103</v>
      </c>
      <c r="D6" s="37"/>
    </row>
    <row r="7" spans="1:4" ht="15.75" x14ac:dyDescent="0.25">
      <c r="A7" s="34"/>
      <c r="B7" s="39"/>
      <c r="C7" s="34"/>
      <c r="D7" s="37"/>
    </row>
    <row r="8" spans="1:4" ht="30.75" x14ac:dyDescent="0.25">
      <c r="A8" s="34"/>
      <c r="B8" s="38" t="s">
        <v>87</v>
      </c>
      <c r="C8" s="34"/>
      <c r="D8" s="37">
        <v>3791</v>
      </c>
    </row>
    <row r="9" spans="1:4" ht="29.25" x14ac:dyDescent="0.25">
      <c r="A9" s="34"/>
      <c r="B9" s="40" t="s">
        <v>86</v>
      </c>
      <c r="C9" s="34" t="s">
        <v>104</v>
      </c>
      <c r="D9" s="37"/>
    </row>
    <row r="10" spans="1:4" ht="15.75" x14ac:dyDescent="0.25">
      <c r="A10" s="34"/>
      <c r="B10" s="40" t="s">
        <v>105</v>
      </c>
      <c r="C10" s="34" t="s">
        <v>106</v>
      </c>
      <c r="D10" s="37"/>
    </row>
    <row r="11" spans="1:4" ht="15.75" x14ac:dyDescent="0.25">
      <c r="A11" s="34"/>
      <c r="B11" s="40" t="s">
        <v>88</v>
      </c>
      <c r="C11" s="34" t="s">
        <v>100</v>
      </c>
      <c r="D11" s="37"/>
    </row>
    <row r="12" spans="1:4" ht="15.75" x14ac:dyDescent="0.25">
      <c r="A12" s="34"/>
      <c r="B12" s="39"/>
      <c r="C12" s="34"/>
      <c r="D12" s="37"/>
    </row>
    <row r="13" spans="1:4" ht="15.75" x14ac:dyDescent="0.25">
      <c r="A13" s="34"/>
      <c r="B13" s="41" t="s">
        <v>90</v>
      </c>
      <c r="C13" s="34"/>
      <c r="D13" s="37">
        <v>3585</v>
      </c>
    </row>
    <row r="14" spans="1:4" ht="30.75" x14ac:dyDescent="0.25">
      <c r="A14" s="34"/>
      <c r="B14" s="38" t="s">
        <v>91</v>
      </c>
      <c r="C14" s="34" t="s">
        <v>92</v>
      </c>
      <c r="D14" s="37">
        <v>45983</v>
      </c>
    </row>
    <row r="15" spans="1:4" ht="15.75" x14ac:dyDescent="0.25">
      <c r="A15" s="34"/>
      <c r="B15" s="38" t="s">
        <v>93</v>
      </c>
      <c r="C15" s="34"/>
      <c r="D15" s="37">
        <v>4008</v>
      </c>
    </row>
    <row r="16" spans="1:4" ht="15.75" x14ac:dyDescent="0.25">
      <c r="A16" s="34"/>
      <c r="B16" s="38"/>
      <c r="C16" s="34"/>
      <c r="D16" s="37"/>
    </row>
    <row r="17" spans="1:4" ht="15.75" x14ac:dyDescent="0.25">
      <c r="A17" s="34"/>
      <c r="B17" s="38" t="s">
        <v>94</v>
      </c>
      <c r="C17" s="34"/>
      <c r="D17" s="37">
        <v>8362</v>
      </c>
    </row>
    <row r="18" spans="1:4" ht="29.25" x14ac:dyDescent="0.25">
      <c r="A18" s="34"/>
      <c r="B18" s="39" t="s">
        <v>107</v>
      </c>
      <c r="C18" s="34" t="s">
        <v>89</v>
      </c>
      <c r="D18" s="37"/>
    </row>
    <row r="19" spans="1:4" ht="15.75" x14ac:dyDescent="0.25">
      <c r="A19" s="34"/>
      <c r="B19" s="38"/>
      <c r="C19" s="34"/>
      <c r="D19" s="37"/>
    </row>
    <row r="20" spans="1:4" ht="15.75" x14ac:dyDescent="0.25">
      <c r="A20" s="34">
        <v>2</v>
      </c>
      <c r="B20" s="36" t="s">
        <v>96</v>
      </c>
      <c r="C20" s="34"/>
      <c r="D20" s="37"/>
    </row>
    <row r="21" spans="1:4" ht="15.75" x14ac:dyDescent="0.25">
      <c r="A21" s="34"/>
      <c r="B21" s="38" t="s">
        <v>97</v>
      </c>
      <c r="C21" s="34" t="s">
        <v>108</v>
      </c>
      <c r="D21" s="37">
        <v>2313</v>
      </c>
    </row>
    <row r="22" spans="1:4" ht="15.75" x14ac:dyDescent="0.25">
      <c r="A22" s="34"/>
      <c r="B22" s="38" t="s">
        <v>99</v>
      </c>
      <c r="C22" s="34" t="s">
        <v>109</v>
      </c>
      <c r="D22" s="37">
        <v>2942</v>
      </c>
    </row>
    <row r="23" spans="1:4" ht="30.75" x14ac:dyDescent="0.25">
      <c r="A23" s="34"/>
      <c r="B23" s="38" t="s">
        <v>98</v>
      </c>
      <c r="C23" s="34" t="s">
        <v>95</v>
      </c>
      <c r="D23" s="37">
        <v>59970</v>
      </c>
    </row>
    <row r="24" spans="1:4" ht="30.75" x14ac:dyDescent="0.25">
      <c r="A24" s="34"/>
      <c r="B24" s="38" t="s">
        <v>110</v>
      </c>
      <c r="C24" s="34"/>
      <c r="D24" s="37">
        <v>9875</v>
      </c>
    </row>
    <row r="25" spans="1:4" ht="15.75" x14ac:dyDescent="0.25">
      <c r="A25" s="34"/>
      <c r="B25" s="38"/>
      <c r="C25" s="34"/>
      <c r="D25" s="37"/>
    </row>
    <row r="26" spans="1:4" ht="15.75" x14ac:dyDescent="0.25">
      <c r="A26" s="34">
        <v>3</v>
      </c>
      <c r="B26" s="36" t="s">
        <v>101</v>
      </c>
      <c r="C26" s="34"/>
      <c r="D26" s="37">
        <v>11021</v>
      </c>
    </row>
    <row r="27" spans="1:4" ht="15.75" x14ac:dyDescent="0.25">
      <c r="A27" s="34"/>
      <c r="B27" s="36"/>
      <c r="C27" s="34"/>
      <c r="D27" s="37"/>
    </row>
    <row r="28" spans="1:4" ht="15.75" x14ac:dyDescent="0.25">
      <c r="A28" s="34">
        <v>4</v>
      </c>
      <c r="B28" s="36" t="s">
        <v>111</v>
      </c>
      <c r="C28" s="34"/>
      <c r="D28" s="37"/>
    </row>
    <row r="29" spans="1:4" ht="15.75" x14ac:dyDescent="0.25">
      <c r="A29" s="34"/>
      <c r="B29" s="52" t="s">
        <v>112</v>
      </c>
      <c r="C29" s="34" t="s">
        <v>89</v>
      </c>
      <c r="D29" s="37">
        <v>712</v>
      </c>
    </row>
    <row r="30" spans="1:4" ht="15.75" x14ac:dyDescent="0.25">
      <c r="A30" s="35"/>
      <c r="B30" s="42" t="s">
        <v>9</v>
      </c>
      <c r="C30" s="34"/>
      <c r="D30" s="43">
        <f>SUM(D5:D29)</f>
        <v>164492</v>
      </c>
    </row>
    <row r="31" spans="1:4" ht="15.75" x14ac:dyDescent="0.25">
      <c r="A31" s="44"/>
      <c r="B31" s="44"/>
      <c r="C31" s="44"/>
    </row>
    <row r="32" spans="1:4" ht="15.75" x14ac:dyDescent="0.25">
      <c r="A32" s="44"/>
      <c r="B32" s="44"/>
      <c r="C32" s="44"/>
    </row>
    <row r="33" spans="1:4" ht="15.75" x14ac:dyDescent="0.25">
      <c r="A33" s="44"/>
      <c r="B33" s="44"/>
      <c r="C33" s="44"/>
    </row>
    <row r="34" spans="1:4" ht="15.75" x14ac:dyDescent="0.25">
      <c r="A34" s="44"/>
      <c r="B34" s="45"/>
      <c r="C34" s="46"/>
    </row>
    <row r="35" spans="1:4" ht="15.75" x14ac:dyDescent="0.25">
      <c r="A35" s="44"/>
      <c r="B35" s="44"/>
      <c r="C35" s="46"/>
      <c r="D35" s="47"/>
    </row>
    <row r="36" spans="1:4" x14ac:dyDescent="0.25">
      <c r="A36" s="48"/>
      <c r="B36" s="49"/>
      <c r="C36" s="50"/>
    </row>
    <row r="37" spans="1:4" x14ac:dyDescent="0.25">
      <c r="C37" s="5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2020-03-17T12:24:46Z</cp:lastPrinted>
  <dcterms:created xsi:type="dcterms:W3CDTF">2018-08-28T07:18:51Z</dcterms:created>
  <dcterms:modified xsi:type="dcterms:W3CDTF">2020-03-18T08:39:26Z</dcterms:modified>
</cp:coreProperties>
</file>