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D37" i="2" l="1"/>
  <c r="F19" i="1" l="1"/>
  <c r="D19" i="1"/>
  <c r="G51" i="1" l="1"/>
  <c r="G50" i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<sst xmlns="http://schemas.openxmlformats.org/spreadsheetml/2006/main" count="172" uniqueCount="144">
  <si>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</si>
  <si>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</si>
  <si>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</si>
  <si>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</si>
  <si>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</si>
  <si>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</si>
  <si>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</si>
  <si>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</si>
  <si>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</si>
  <si>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</si>
  <si>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</si>
  <si>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</si>
  <si>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</si>
  <si>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</si>
  <si>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</si>
  <si>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</si>
  <si>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</si>
  <si>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</si>
  <si>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</si>
  <si>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</si>
  <si>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</si>
  <si>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</si>
  <si>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</si>
  <si>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</si>
  <si>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</si>
  <si>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</si>
  <si>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</si>
  <si>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</si>
  <si>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</si>
  <si>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</si>
  <si>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</si>
  <si>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</si>
  <si>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</si>
  <si>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</si>
  <si>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</si>
  <si>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</si>
  <si>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</si>
  <si>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</si>
  <si>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</si>
  <si>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</si>
  <si>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</si>
  <si>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</si>
  <si>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</si>
  <si>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</si>
  <si>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</si>
  <si>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</si>
  <si>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</si>
  <si>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</si>
  <si>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</si>
  <si>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</si>
  <si>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</si>
  <si>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</si>
  <si>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</si>
  <si>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</si>
  <si>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</si>
  <si>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</si>
  <si>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</si>
  <si>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</si>
  <si>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</si>
  <si>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</si>
  <si>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</si>
  <si>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</si>
  <si>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</si>
  <si>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</si>
  <si>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</si>
  <si>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</si>
  <si>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</si>
  <si>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</si>
  <si>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</si>
  <si>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</si>
  <si>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</si>
  <si>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</si>
  <si>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</si>
  <si>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</si>
  <si>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</si>
  <si>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</si>
  <si>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</si>
  <si>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</si>
  <si>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Лосевская,21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</si>
  <si>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</si>
  <si>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</si>
  <si>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</si>
  <si>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</si>
  <si>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</si>
  <si>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ГП ЯО "Северный Водоканал"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</si>
  <si>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</si>
  <si>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Лосевская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</si>
  <si>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</si>
  <si>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</si>
  <si>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</si>
  <si>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</si>
  <si>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</si>
  <si>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</si>
  <si>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15 м.</t>
  </si>
  <si>
    <t>смена вентилей</t>
  </si>
  <si>
    <t>5 шт.</t>
  </si>
  <si>
    <t>регулировка полотенцесушителей</t>
  </si>
  <si>
    <t>95 шт.</t>
  </si>
  <si>
    <t>Ремонт системы центрального отопления</t>
  </si>
  <si>
    <t>29,5 м.</t>
  </si>
  <si>
    <t>регулировка ц/о</t>
  </si>
  <si>
    <t>75 приб.</t>
  </si>
  <si>
    <t>15 шт.</t>
  </si>
  <si>
    <t>смена радиаторов</t>
  </si>
  <si>
    <t>3 шт.</t>
  </si>
  <si>
    <t>смена задвижек</t>
  </si>
  <si>
    <t xml:space="preserve">2 шт. 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</si>
  <si>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</si>
  <si>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</si>
  <si>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</si>
  <si>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</si>
  <si>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</si>
  <si>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</si>
  <si>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14,9 м.</t>
  </si>
  <si>
    <t>прочистка труб</t>
  </si>
  <si>
    <t>135 м.</t>
  </si>
  <si>
    <t>Электромонтажные работы</t>
  </si>
  <si>
    <t>в том числе смена ламп</t>
  </si>
  <si>
    <t>76 шт.</t>
  </si>
  <si>
    <t>смена выключателей автоматических</t>
  </si>
  <si>
    <t>смена электропроводки</t>
  </si>
  <si>
    <t>3 м.</t>
  </si>
  <si>
    <t>установка розеток</t>
  </si>
  <si>
    <t>2 шт.</t>
  </si>
  <si>
    <t>Обходы и осмотры вводных, распределительных, и этажных щитов</t>
  </si>
  <si>
    <t>38 шт.</t>
  </si>
  <si>
    <t>Общестроительные работы</t>
  </si>
  <si>
    <t>Ремонт кровли</t>
  </si>
  <si>
    <t>8 м.</t>
  </si>
  <si>
    <t>Прочистка вентканалов</t>
  </si>
  <si>
    <t>1 шт.</t>
  </si>
  <si>
    <t>Смена замков с проушинами</t>
  </si>
  <si>
    <t>Осмотры конструктивных элементов здания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</si>
  <si>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</si>
  <si>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</si>
  <si>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Движение средств по спецсчету</t>
  </si>
  <si>
    <t>Освоено по кап.ремонту                        на 01.01.2020 г.</t>
  </si>
  <si>
    <t>Остаток средств на счете                        на 01.01.2020 г.</t>
  </si>
  <si>
    <t>Капитальный ремонт</t>
  </si>
  <si>
    <t>Капитальный ремонт кровли</t>
  </si>
  <si>
    <t>Услуги распространения счетов-квитанций на кап.ремонт</t>
  </si>
  <si>
    <t>2.1.</t>
  </si>
  <si>
    <t>Ремонт фасада(козырьки)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</si>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</sst>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0" xfId="0" applyNumberFormat="1" applyFont="1"/>
    <xf numFmtId="0" fontId="17" fillId="0" borderId="1" xfId="0" applyFont="1" applyBorder="1"/>
    <xf numFmtId="164" fontId="18" fillId="0" borderId="1" xfId="0" applyNumberFormat="1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Border="1"/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F84" sqref="F8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  <col min="13" max="13" width="11.5703125" bestFit="1" customWidth="1"/>
  </cols>
  <sheetData>
    <row r="2" spans="1:7" x14ac:dyDescent="0.25">
      <c r="A2" s="85" t="s">
        <v>22</v>
      </c>
      <c r="B2" s="85"/>
      <c r="C2" s="85"/>
      <c r="D2" s="85"/>
      <c r="E2" s="85"/>
      <c r="F2" s="85"/>
      <c r="G2" s="85"/>
    </row>
    <row r="3" spans="1:7" ht="15.75" thickBot="1" x14ac:dyDescent="0.3">
      <c r="A3" s="121" t="s">
        <v>23</v>
      </c>
      <c r="B3" s="121"/>
      <c r="C3" s="121"/>
      <c r="D3" s="121"/>
      <c r="E3" s="121"/>
      <c r="F3" s="121"/>
      <c r="G3" s="121"/>
    </row>
    <row r="4" spans="1:7" ht="10.5" customHeight="1" x14ac:dyDescent="0.25"/>
    <row r="5" spans="1:7" x14ac:dyDescent="0.25">
      <c r="A5" s="85" t="s">
        <v>24</v>
      </c>
      <c r="B5" s="85"/>
      <c r="C5" s="85"/>
      <c r="D5" s="85"/>
      <c r="E5" s="85"/>
      <c r="F5" s="85"/>
      <c r="G5" s="85"/>
    </row>
    <row r="6" spans="1:7" ht="13.5" customHeight="1" x14ac:dyDescent="0.25">
      <c r="A6" s="78" t="s">
        <v>25</v>
      </c>
      <c r="B6" s="78"/>
      <c r="C6" s="78"/>
      <c r="D6" s="78"/>
      <c r="E6" s="78"/>
      <c r="F6" s="78"/>
      <c r="G6" s="78"/>
    </row>
    <row r="7" spans="1:7" ht="15" customHeight="1" x14ac:dyDescent="0.25">
      <c r="A7" s="105" t="s">
        <v>79</v>
      </c>
      <c r="B7" s="105"/>
      <c r="C7" s="105"/>
      <c r="D7" s="105"/>
      <c r="E7" s="105"/>
      <c r="F7" s="105"/>
      <c r="G7" s="105"/>
    </row>
    <row r="8" spans="1:7" ht="15.75" x14ac:dyDescent="0.25">
      <c r="A8" s="78" t="s">
        <v>78</v>
      </c>
      <c r="B8" s="78"/>
      <c r="C8" s="78"/>
      <c r="D8" s="78"/>
      <c r="E8" s="78"/>
      <c r="F8" s="78"/>
      <c r="G8" s="78"/>
    </row>
    <row r="9" spans="1:7" ht="9.75" customHeight="1" x14ac:dyDescent="0.25"/>
    <row r="10" spans="1:7" x14ac:dyDescent="0.25">
      <c r="A10" s="107" t="s">
        <v>27</v>
      </c>
      <c r="B10" s="107"/>
      <c r="C10" s="107"/>
      <c r="D10" s="107"/>
      <c r="E10" s="107"/>
    </row>
    <row r="11" spans="1:7" x14ac:dyDescent="0.25">
      <c r="A11" s="107" t="s">
        <v>28</v>
      </c>
      <c r="B11" s="107"/>
      <c r="C11" s="107"/>
      <c r="D11" s="107"/>
      <c r="E11" s="107"/>
      <c r="G11" s="34">
        <v>-1229270.33</v>
      </c>
    </row>
    <row r="12" spans="1:7" ht="11.25" customHeight="1" x14ac:dyDescent="0.25"/>
    <row r="13" spans="1:7" x14ac:dyDescent="0.25">
      <c r="A13" s="106" t="s">
        <v>26</v>
      </c>
      <c r="B13" s="106"/>
      <c r="C13" s="106"/>
      <c r="D13" s="106"/>
      <c r="E13" s="106"/>
    </row>
    <row r="15" spans="1:7" ht="36" x14ac:dyDescent="0.25">
      <c r="A15" s="86" t="s">
        <v>0</v>
      </c>
      <c r="B15" s="86"/>
      <c r="C15" s="16" t="s">
        <v>80</v>
      </c>
      <c r="D15" s="2" t="s">
        <v>81</v>
      </c>
      <c r="E15" s="5" t="s">
        <v>15</v>
      </c>
      <c r="F15" s="2" t="s">
        <v>82</v>
      </c>
      <c r="G15" s="19" t="s">
        <v>83</v>
      </c>
    </row>
    <row r="16" spans="1:7" x14ac:dyDescent="0.25">
      <c r="A16" s="86"/>
      <c r="B16" s="86"/>
      <c r="C16" s="17" t="s">
        <v>14</v>
      </c>
      <c r="D16" s="10" t="s">
        <v>14</v>
      </c>
      <c r="E16" s="10" t="s">
        <v>14</v>
      </c>
      <c r="F16" s="10" t="s">
        <v>14</v>
      </c>
      <c r="G16" s="17" t="s">
        <v>14</v>
      </c>
    </row>
    <row r="17" spans="1:11" x14ac:dyDescent="0.25">
      <c r="A17" s="95">
        <v>1</v>
      </c>
      <c r="B17" s="95"/>
      <c r="C17" s="17">
        <v>2</v>
      </c>
      <c r="D17" s="10">
        <v>3</v>
      </c>
      <c r="E17" s="10" t="s">
        <v>13</v>
      </c>
      <c r="F17" s="10">
        <v>5</v>
      </c>
      <c r="G17" s="17" t="s">
        <v>59</v>
      </c>
    </row>
    <row r="18" spans="1:11" ht="53.25" customHeight="1" x14ac:dyDescent="0.25">
      <c r="A18" s="125" t="s">
        <v>67</v>
      </c>
      <c r="B18" s="125"/>
      <c r="C18" s="18">
        <f>C19+C20+C21+C22+C23</f>
        <v>291172.61</v>
      </c>
      <c r="D18" s="14">
        <f>D19+D20+D21+D22+D23</f>
        <v>1157558.26</v>
      </c>
      <c r="E18" s="14">
        <f>E19+E20+E21+E22+E23</f>
        <v>1448730.87</v>
      </c>
      <c r="F18" s="14">
        <f>F19+F20+F21+F22+F23</f>
        <v>1029188.25</v>
      </c>
      <c r="G18" s="18">
        <f>G19+G20+G21+G22+G23</f>
        <v>419542.62</v>
      </c>
      <c r="H18" s="25"/>
    </row>
    <row r="19" spans="1:11" ht="11.25" customHeight="1" x14ac:dyDescent="0.25">
      <c r="A19" s="122" t="s">
        <v>1</v>
      </c>
      <c r="B19" s="122"/>
      <c r="C19" s="18">
        <v>274166.02</v>
      </c>
      <c r="D19" s="14">
        <f>1055771.88-73.94</f>
        <v>1055697.94</v>
      </c>
      <c r="E19" s="14">
        <f>C19+D19</f>
        <v>1329863.96</v>
      </c>
      <c r="F19" s="14">
        <f>937332.06+860.82+415.7</f>
        <v>938608.58</v>
      </c>
      <c r="G19" s="18">
        <f>E19-F19</f>
        <v>391255.38</v>
      </c>
      <c r="H19" s="25"/>
    </row>
    <row r="20" spans="1:11" ht="12" customHeight="1" x14ac:dyDescent="0.25">
      <c r="A20" s="122" t="s">
        <v>2</v>
      </c>
      <c r="B20" s="122"/>
      <c r="C20" s="18">
        <v>889.36</v>
      </c>
      <c r="D20" s="14">
        <v>6834.96</v>
      </c>
      <c r="E20" s="14">
        <f t="shared" ref="E20:E26" si="0">C20+D20</f>
        <v>7724.32</v>
      </c>
      <c r="F20" s="14">
        <v>6107.89</v>
      </c>
      <c r="G20" s="18">
        <f>E20-F20</f>
        <v>1616.4299999999994</v>
      </c>
      <c r="H20" s="28"/>
      <c r="I20" s="28"/>
      <c r="J20" s="28"/>
    </row>
    <row r="21" spans="1:11" ht="12" customHeight="1" x14ac:dyDescent="0.25">
      <c r="A21" s="122" t="s">
        <v>3</v>
      </c>
      <c r="B21" s="122"/>
      <c r="C21" s="18">
        <v>7342.98</v>
      </c>
      <c r="D21" s="14">
        <v>33555.360000000001</v>
      </c>
      <c r="E21" s="14">
        <f t="shared" si="0"/>
        <v>40898.339999999997</v>
      </c>
      <c r="F21" s="14">
        <v>29813.56</v>
      </c>
      <c r="G21" s="18">
        <f t="shared" ref="G21:G23" si="1">E21-F21</f>
        <v>11084.779999999995</v>
      </c>
      <c r="H21" s="25"/>
    </row>
    <row r="22" spans="1:11" ht="12" customHeight="1" x14ac:dyDescent="0.25">
      <c r="A22" s="122" t="s">
        <v>4</v>
      </c>
      <c r="B22" s="122"/>
      <c r="C22" s="18">
        <v>1304.43</v>
      </c>
      <c r="D22" s="14">
        <v>10564.32</v>
      </c>
      <c r="E22" s="14">
        <f t="shared" si="0"/>
        <v>11868.75</v>
      </c>
      <c r="F22" s="14">
        <v>9382.9699999999993</v>
      </c>
      <c r="G22" s="18">
        <f t="shared" si="1"/>
        <v>2485.7800000000007</v>
      </c>
    </row>
    <row r="23" spans="1:11" ht="12" customHeight="1" x14ac:dyDescent="0.25">
      <c r="A23" s="122" t="s">
        <v>5</v>
      </c>
      <c r="B23" s="122"/>
      <c r="C23" s="18">
        <v>7469.82</v>
      </c>
      <c r="D23" s="14">
        <v>50905.68</v>
      </c>
      <c r="E23" s="14">
        <f t="shared" si="0"/>
        <v>58375.5</v>
      </c>
      <c r="F23" s="14">
        <v>45275.25</v>
      </c>
      <c r="G23" s="18">
        <f t="shared" si="1"/>
        <v>13100.25</v>
      </c>
    </row>
    <row r="24" spans="1:11" ht="11.25" customHeight="1" x14ac:dyDescent="0.25">
      <c r="A24" s="114" t="s">
        <v>6</v>
      </c>
      <c r="B24" s="114"/>
      <c r="C24" s="18">
        <v>145926.68</v>
      </c>
      <c r="D24" s="14">
        <v>0</v>
      </c>
      <c r="E24" s="14">
        <f t="shared" si="0"/>
        <v>145926.68</v>
      </c>
      <c r="F24" s="14">
        <v>1344.17</v>
      </c>
      <c r="G24" s="18">
        <f>E24-F24</f>
        <v>144582.50999999998</v>
      </c>
    </row>
    <row r="25" spans="1:11" ht="10.5" customHeight="1" x14ac:dyDescent="0.25">
      <c r="A25" s="114" t="s">
        <v>7</v>
      </c>
      <c r="B25" s="114"/>
      <c r="C25" s="18">
        <v>117704.57</v>
      </c>
      <c r="D25" s="14">
        <v>0</v>
      </c>
      <c r="E25" s="14">
        <f t="shared" si="0"/>
        <v>117704.57</v>
      </c>
      <c r="F25" s="14">
        <v>930.81</v>
      </c>
      <c r="G25" s="18">
        <f t="shared" ref="G25:G26" si="2">E25-F25</f>
        <v>116773.76000000001</v>
      </c>
    </row>
    <row r="26" spans="1:11" ht="12.75" customHeight="1" x14ac:dyDescent="0.25">
      <c r="A26" s="114" t="s">
        <v>8</v>
      </c>
      <c r="B26" s="114"/>
      <c r="C26" s="18">
        <v>0</v>
      </c>
      <c r="D26" s="14">
        <v>7674.12</v>
      </c>
      <c r="E26" s="14">
        <f t="shared" si="0"/>
        <v>7674.12</v>
      </c>
      <c r="F26" s="14">
        <f>E26</f>
        <v>7674.12</v>
      </c>
      <c r="G26" s="18">
        <f t="shared" si="2"/>
        <v>0</v>
      </c>
    </row>
    <row r="27" spans="1:11" x14ac:dyDescent="0.25">
      <c r="A27" s="123" t="s">
        <v>9</v>
      </c>
      <c r="B27" s="123"/>
      <c r="C27" s="18">
        <f>C18++C24+C25+C26</f>
        <v>554803.86</v>
      </c>
      <c r="D27" s="14">
        <f>D18+D24+D25+D26</f>
        <v>1165232.3800000001</v>
      </c>
      <c r="E27" s="14">
        <f>E18+E24+E25+E26</f>
        <v>1720036.2400000002</v>
      </c>
      <c r="F27" s="14">
        <f>F18+F24+F25+F26</f>
        <v>1039137.3500000001</v>
      </c>
      <c r="G27" s="18">
        <f>G18+G24+G25+G26</f>
        <v>680898.89</v>
      </c>
    </row>
    <row r="28" spans="1:11" ht="12.75" customHeight="1" x14ac:dyDescent="0.25"/>
    <row r="29" spans="1:11" x14ac:dyDescent="0.25">
      <c r="A29" s="8" t="s">
        <v>21</v>
      </c>
      <c r="B29" s="8"/>
      <c r="C29" s="8"/>
      <c r="D29" s="8"/>
      <c r="E29" s="9"/>
    </row>
    <row r="30" spans="1:11" ht="15" customHeight="1" x14ac:dyDescent="0.25"/>
    <row r="31" spans="1:11" ht="39" x14ac:dyDescent="0.25">
      <c r="A31" s="23" t="s">
        <v>10</v>
      </c>
      <c r="B31" s="124" t="s">
        <v>11</v>
      </c>
      <c r="C31" s="124"/>
      <c r="D31" s="124"/>
      <c r="E31" s="124"/>
      <c r="F31" s="3" t="s">
        <v>12</v>
      </c>
      <c r="G31" s="4" t="s">
        <v>16</v>
      </c>
    </row>
    <row r="32" spans="1:11" x14ac:dyDescent="0.25">
      <c r="A32" s="6" t="s">
        <v>17</v>
      </c>
      <c r="B32" s="108" t="s">
        <v>30</v>
      </c>
      <c r="C32" s="108"/>
      <c r="D32" s="108"/>
      <c r="E32" s="108"/>
      <c r="F32" s="15" t="s">
        <v>62</v>
      </c>
      <c r="G32" s="22">
        <v>64625.760000000002</v>
      </c>
      <c r="K32" s="24"/>
    </row>
    <row r="33" spans="1:13" ht="34.5" x14ac:dyDescent="0.25">
      <c r="A33" s="29" t="s">
        <v>18</v>
      </c>
      <c r="B33" s="110" t="s">
        <v>31</v>
      </c>
      <c r="C33" s="110"/>
      <c r="D33" s="110"/>
      <c r="E33" s="110"/>
      <c r="F33" s="2" t="s">
        <v>72</v>
      </c>
      <c r="G33" s="22">
        <v>43498.559999999998</v>
      </c>
    </row>
    <row r="34" spans="1:13" x14ac:dyDescent="0.25">
      <c r="A34" s="29" t="s">
        <v>141</v>
      </c>
      <c r="B34" s="115" t="s">
        <v>140</v>
      </c>
      <c r="C34" s="116"/>
      <c r="D34" s="116"/>
      <c r="E34" s="117"/>
      <c r="F34" s="67"/>
      <c r="G34" s="22">
        <v>3478.2</v>
      </c>
    </row>
    <row r="35" spans="1:13" ht="29.25" customHeight="1" x14ac:dyDescent="0.25">
      <c r="A35" s="7" t="s">
        <v>19</v>
      </c>
      <c r="B35" s="126" t="s">
        <v>32</v>
      </c>
      <c r="C35" s="126"/>
      <c r="D35" s="126"/>
      <c r="E35" s="126"/>
      <c r="F35" s="118" t="s">
        <v>71</v>
      </c>
      <c r="G35" s="22">
        <v>284687</v>
      </c>
    </row>
    <row r="36" spans="1:13" ht="15" customHeight="1" x14ac:dyDescent="0.25">
      <c r="A36" s="6" t="s">
        <v>20</v>
      </c>
      <c r="B36" s="108" t="s">
        <v>33</v>
      </c>
      <c r="C36" s="108"/>
      <c r="D36" s="108"/>
      <c r="E36" s="108"/>
      <c r="F36" s="119"/>
      <c r="G36" s="22">
        <v>72705.119999999995</v>
      </c>
    </row>
    <row r="37" spans="1:13" ht="14.25" customHeight="1" x14ac:dyDescent="0.25">
      <c r="A37" s="35" t="s">
        <v>73</v>
      </c>
      <c r="B37" s="109" t="s">
        <v>76</v>
      </c>
      <c r="C37" s="109"/>
      <c r="D37" s="109"/>
      <c r="E37" s="109"/>
      <c r="F37" s="119"/>
      <c r="G37" s="22">
        <v>27963.360000000001</v>
      </c>
    </row>
    <row r="38" spans="1:13" ht="12.75" customHeight="1" x14ac:dyDescent="0.25">
      <c r="A38" s="30" t="s">
        <v>74</v>
      </c>
      <c r="B38" s="109" t="s">
        <v>77</v>
      </c>
      <c r="C38" s="109"/>
      <c r="D38" s="109"/>
      <c r="E38" s="109"/>
      <c r="F38" s="119"/>
      <c r="G38" s="22">
        <v>3729</v>
      </c>
      <c r="K38" s="24"/>
    </row>
    <row r="39" spans="1:13" ht="12.75" customHeight="1" x14ac:dyDescent="0.25">
      <c r="A39" s="30" t="s">
        <v>29</v>
      </c>
      <c r="B39" s="108" t="s">
        <v>143</v>
      </c>
      <c r="C39" s="108"/>
      <c r="D39" s="108"/>
      <c r="E39" s="108"/>
      <c r="F39" s="120"/>
      <c r="G39" s="22">
        <v>8699.0400000000009</v>
      </c>
    </row>
    <row r="40" spans="1:13" ht="16.5" customHeight="1" x14ac:dyDescent="0.25">
      <c r="A40" s="6" t="s">
        <v>34</v>
      </c>
      <c r="B40" s="110" t="s">
        <v>68</v>
      </c>
      <c r="C40" s="110"/>
      <c r="D40" s="110"/>
      <c r="E40" s="110"/>
      <c r="F40" s="21" t="s">
        <v>60</v>
      </c>
      <c r="G40" s="22">
        <v>12428.16</v>
      </c>
    </row>
    <row r="41" spans="1:13" ht="15.75" customHeight="1" x14ac:dyDescent="0.25">
      <c r="A41" s="27" t="s">
        <v>38</v>
      </c>
      <c r="B41" s="111" t="s">
        <v>69</v>
      </c>
      <c r="C41" s="112"/>
      <c r="D41" s="112"/>
      <c r="E41" s="113"/>
      <c r="F41" s="21"/>
      <c r="G41" s="22">
        <v>0</v>
      </c>
    </row>
    <row r="42" spans="1:13" ht="15.75" customHeight="1" x14ac:dyDescent="0.25">
      <c r="A42" s="27" t="s">
        <v>39</v>
      </c>
      <c r="B42" s="111" t="s">
        <v>65</v>
      </c>
      <c r="C42" s="112"/>
      <c r="D42" s="112"/>
      <c r="E42" s="113"/>
      <c r="F42" s="21"/>
      <c r="G42" s="22">
        <v>0</v>
      </c>
    </row>
    <row r="43" spans="1:13" x14ac:dyDescent="0.25">
      <c r="A43" s="6" t="s">
        <v>40</v>
      </c>
      <c r="B43" s="108" t="s">
        <v>35</v>
      </c>
      <c r="C43" s="108"/>
      <c r="D43" s="108"/>
      <c r="E43" s="108"/>
      <c r="F43" s="15" t="s">
        <v>75</v>
      </c>
      <c r="G43" s="22">
        <v>97961.19</v>
      </c>
      <c r="M43" s="25"/>
    </row>
    <row r="44" spans="1:13" x14ac:dyDescent="0.25">
      <c r="A44" s="6" t="s">
        <v>41</v>
      </c>
      <c r="B44" s="108" t="s">
        <v>36</v>
      </c>
      <c r="C44" s="108"/>
      <c r="D44" s="108"/>
      <c r="E44" s="108"/>
      <c r="F44" s="15" t="s">
        <v>75</v>
      </c>
      <c r="G44" s="22">
        <v>245301.37</v>
      </c>
      <c r="I44" s="24"/>
    </row>
    <row r="45" spans="1:13" x14ac:dyDescent="0.25">
      <c r="A45" s="27" t="s">
        <v>42</v>
      </c>
      <c r="B45" s="111" t="s">
        <v>70</v>
      </c>
      <c r="C45" s="112"/>
      <c r="D45" s="112"/>
      <c r="E45" s="113"/>
      <c r="F45" s="15"/>
      <c r="G45" s="22">
        <v>0</v>
      </c>
    </row>
    <row r="46" spans="1:13" x14ac:dyDescent="0.25">
      <c r="A46" s="6" t="s">
        <v>44</v>
      </c>
      <c r="B46" s="108" t="s">
        <v>37</v>
      </c>
      <c r="C46" s="108"/>
      <c r="D46" s="108"/>
      <c r="E46" s="108"/>
      <c r="F46" s="20" t="s">
        <v>61</v>
      </c>
      <c r="G46" s="22">
        <v>2901.68</v>
      </c>
    </row>
    <row r="47" spans="1:13" x14ac:dyDescent="0.25">
      <c r="A47" s="98" t="s">
        <v>43</v>
      </c>
      <c r="B47" s="99"/>
      <c r="C47" s="99"/>
      <c r="D47" s="99"/>
      <c r="E47" s="100"/>
      <c r="F47" s="6"/>
      <c r="G47" s="22"/>
    </row>
    <row r="48" spans="1:13" ht="12" customHeight="1" x14ac:dyDescent="0.25">
      <c r="A48" s="20" t="s">
        <v>45</v>
      </c>
      <c r="B48" s="103" t="s">
        <v>2</v>
      </c>
      <c r="C48" s="103"/>
      <c r="D48" s="103"/>
      <c r="E48" s="103"/>
      <c r="F48" s="37" t="s">
        <v>84</v>
      </c>
      <c r="G48" s="14">
        <f>D20</f>
        <v>6834.96</v>
      </c>
    </row>
    <row r="49" spans="1:7" ht="12" customHeight="1" x14ac:dyDescent="0.25">
      <c r="A49" s="20" t="s">
        <v>46</v>
      </c>
      <c r="B49" s="103" t="s">
        <v>3</v>
      </c>
      <c r="C49" s="103"/>
      <c r="D49" s="103"/>
      <c r="E49" s="103"/>
      <c r="F49" s="15" t="s">
        <v>63</v>
      </c>
      <c r="G49" s="14">
        <f>D21</f>
        <v>33555.360000000001</v>
      </c>
    </row>
    <row r="50" spans="1:7" ht="12" customHeight="1" x14ac:dyDescent="0.25">
      <c r="A50" s="20" t="s">
        <v>48</v>
      </c>
      <c r="B50" s="103" t="s">
        <v>47</v>
      </c>
      <c r="C50" s="103"/>
      <c r="D50" s="103"/>
      <c r="E50" s="103"/>
      <c r="F50" s="15" t="s">
        <v>64</v>
      </c>
      <c r="G50" s="14">
        <f>D23</f>
        <v>50905.68</v>
      </c>
    </row>
    <row r="51" spans="1:7" ht="12" customHeight="1" x14ac:dyDescent="0.25">
      <c r="A51" s="20" t="s">
        <v>49</v>
      </c>
      <c r="B51" s="103" t="s">
        <v>4</v>
      </c>
      <c r="C51" s="103"/>
      <c r="D51" s="103"/>
      <c r="E51" s="103"/>
      <c r="F51" s="37" t="s">
        <v>84</v>
      </c>
      <c r="G51" s="14">
        <f>D22</f>
        <v>10564.32</v>
      </c>
    </row>
    <row r="52" spans="1:7" ht="14.25" customHeight="1" x14ac:dyDescent="0.25">
      <c r="A52" s="6" t="s">
        <v>50</v>
      </c>
      <c r="B52" s="104" t="s">
        <v>15</v>
      </c>
      <c r="C52" s="104"/>
      <c r="D52" s="104"/>
      <c r="E52" s="104"/>
      <c r="F52" s="6"/>
      <c r="G52" s="14">
        <f>SUM(G32:G51)</f>
        <v>969838.75999999989</v>
      </c>
    </row>
    <row r="53" spans="1:7" x14ac:dyDescent="0.25">
      <c r="A53" s="6" t="s">
        <v>66</v>
      </c>
      <c r="B53" s="98" t="s">
        <v>133</v>
      </c>
      <c r="C53" s="99"/>
      <c r="D53" s="99"/>
      <c r="E53" s="99"/>
      <c r="F53" s="100"/>
      <c r="G53" s="36">
        <f>G11+F18+F26-G52</f>
        <v>-1162246.72</v>
      </c>
    </row>
    <row r="54" spans="1:7" ht="11.25" customHeight="1" x14ac:dyDescent="0.25"/>
    <row r="55" spans="1:7" x14ac:dyDescent="0.25">
      <c r="A55" s="101" t="s">
        <v>51</v>
      </c>
      <c r="B55" s="101"/>
      <c r="C55" s="11"/>
      <c r="D55" s="11"/>
      <c r="E55" s="11"/>
    </row>
    <row r="56" spans="1:7" x14ac:dyDescent="0.25">
      <c r="A56" s="102" t="s">
        <v>134</v>
      </c>
      <c r="B56" s="102"/>
      <c r="C56" s="102"/>
      <c r="D56" s="102"/>
      <c r="E56" s="102"/>
      <c r="G56" s="26">
        <f>G24+G25</f>
        <v>261356.27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101" t="s">
        <v>52</v>
      </c>
      <c r="B58" s="101"/>
      <c r="C58" s="11"/>
      <c r="D58" s="11"/>
      <c r="E58" s="11"/>
    </row>
    <row r="59" spans="1:7" ht="9" customHeight="1" x14ac:dyDescent="0.25"/>
    <row r="60" spans="1:7" x14ac:dyDescent="0.25">
      <c r="A60" s="15" t="s">
        <v>10</v>
      </c>
      <c r="B60" s="79" t="s">
        <v>55</v>
      </c>
      <c r="C60" s="80"/>
      <c r="D60" s="80"/>
      <c r="E60" s="81"/>
      <c r="F60" s="13" t="s">
        <v>53</v>
      </c>
      <c r="G60" s="6" t="s">
        <v>54</v>
      </c>
    </row>
    <row r="61" spans="1:7" ht="12" customHeight="1" x14ac:dyDescent="0.25">
      <c r="A61" s="15" t="s">
        <v>17</v>
      </c>
      <c r="B61" s="82" t="s">
        <v>56</v>
      </c>
      <c r="C61" s="83"/>
      <c r="D61" s="83"/>
      <c r="E61" s="84"/>
      <c r="F61" s="1"/>
      <c r="G61" s="1"/>
    </row>
    <row r="62" spans="1:7" ht="12" customHeight="1" x14ac:dyDescent="0.25">
      <c r="A62" s="15" t="s">
        <v>18</v>
      </c>
      <c r="B62" s="82" t="s">
        <v>57</v>
      </c>
      <c r="C62" s="83"/>
      <c r="D62" s="83"/>
      <c r="E62" s="84"/>
      <c r="F62" s="31">
        <v>4</v>
      </c>
      <c r="G62" s="32">
        <v>443819.9</v>
      </c>
    </row>
    <row r="63" spans="1:7" ht="12" customHeight="1" x14ac:dyDescent="0.25">
      <c r="A63" s="15" t="s">
        <v>19</v>
      </c>
      <c r="B63" s="82" t="s">
        <v>58</v>
      </c>
      <c r="C63" s="83"/>
      <c r="D63" s="83"/>
      <c r="E63" s="84"/>
      <c r="F63" s="31"/>
      <c r="G63" s="33"/>
    </row>
    <row r="64" spans="1:7" ht="12" customHeight="1" x14ac:dyDescent="0.25">
      <c r="A64" s="57"/>
      <c r="B64" s="58"/>
      <c r="C64" s="58"/>
      <c r="D64" s="58"/>
      <c r="E64" s="58"/>
      <c r="F64" s="59"/>
      <c r="G64" s="60"/>
    </row>
    <row r="65" spans="1:7" ht="12" customHeight="1" x14ac:dyDescent="0.25">
      <c r="A65" s="57"/>
      <c r="B65" s="58"/>
      <c r="C65" s="58"/>
      <c r="D65" s="58"/>
      <c r="E65" s="58"/>
      <c r="F65" s="59"/>
      <c r="G65" s="60"/>
    </row>
    <row r="66" spans="1:7" ht="12" customHeight="1" x14ac:dyDescent="0.25">
      <c r="A66" s="57"/>
      <c r="B66" s="58"/>
      <c r="C66" s="58"/>
      <c r="D66" s="58"/>
      <c r="E66" s="58"/>
      <c r="F66" s="59"/>
      <c r="G66" s="60"/>
    </row>
    <row r="67" spans="1:7" ht="12" customHeight="1" x14ac:dyDescent="0.25">
      <c r="A67" s="85" t="s">
        <v>135</v>
      </c>
      <c r="B67" s="85"/>
      <c r="C67" s="85"/>
      <c r="D67" s="85"/>
      <c r="E67" s="85"/>
      <c r="F67" s="85"/>
      <c r="G67" s="85"/>
    </row>
    <row r="68" spans="1:7" ht="12" customHeight="1" x14ac:dyDescent="0.25"/>
    <row r="69" spans="1:7" ht="22.5" customHeight="1" x14ac:dyDescent="0.25">
      <c r="A69" s="86" t="s">
        <v>0</v>
      </c>
      <c r="B69" s="86"/>
      <c r="C69" s="87" t="s">
        <v>136</v>
      </c>
      <c r="D69" s="88"/>
      <c r="E69" s="61" t="s">
        <v>83</v>
      </c>
      <c r="F69" s="89" t="s">
        <v>137</v>
      </c>
      <c r="G69" s="90"/>
    </row>
    <row r="70" spans="1:7" ht="12" customHeight="1" x14ac:dyDescent="0.25">
      <c r="A70" s="86"/>
      <c r="B70" s="86"/>
      <c r="C70" s="91" t="s">
        <v>14</v>
      </c>
      <c r="D70" s="92"/>
      <c r="E70" s="17" t="s">
        <v>14</v>
      </c>
      <c r="F70" s="93" t="s">
        <v>14</v>
      </c>
      <c r="G70" s="94"/>
    </row>
    <row r="71" spans="1:7" ht="12" customHeight="1" x14ac:dyDescent="0.25">
      <c r="A71" s="95">
        <v>1</v>
      </c>
      <c r="B71" s="95"/>
      <c r="C71" s="96">
        <v>2</v>
      </c>
      <c r="D71" s="97"/>
      <c r="E71" s="17">
        <v>3</v>
      </c>
      <c r="F71" s="93">
        <v>4</v>
      </c>
      <c r="G71" s="94"/>
    </row>
    <row r="72" spans="1:7" ht="20.25" customHeight="1" x14ac:dyDescent="0.25">
      <c r="A72" s="62" t="s">
        <v>10</v>
      </c>
      <c r="B72" s="62" t="s">
        <v>138</v>
      </c>
      <c r="C72" s="73"/>
      <c r="D72" s="74"/>
      <c r="E72" s="63">
        <v>335907</v>
      </c>
      <c r="F72" s="71"/>
      <c r="G72" s="72"/>
    </row>
    <row r="73" spans="1:7" ht="34.5" customHeight="1" x14ac:dyDescent="0.25">
      <c r="A73" s="64" t="s">
        <v>17</v>
      </c>
      <c r="B73" s="65" t="s">
        <v>139</v>
      </c>
      <c r="C73" s="75">
        <f>778762.8</f>
        <v>778762.8</v>
      </c>
      <c r="D73" s="76"/>
      <c r="E73" s="66"/>
      <c r="F73" s="71"/>
      <c r="G73" s="72"/>
    </row>
    <row r="74" spans="1:7" ht="16.5" customHeight="1" x14ac:dyDescent="0.25">
      <c r="A74" s="20" t="s">
        <v>18</v>
      </c>
      <c r="B74" s="68" t="s">
        <v>142</v>
      </c>
      <c r="C74" s="75">
        <v>47584.800000000003</v>
      </c>
      <c r="D74" s="76"/>
      <c r="E74" s="68"/>
      <c r="F74" s="71">
        <v>34363</v>
      </c>
      <c r="G74" s="72"/>
    </row>
    <row r="77" spans="1:7" ht="15.75" x14ac:dyDescent="0.25">
      <c r="A77" s="12"/>
      <c r="B77" s="78"/>
      <c r="C77" s="78"/>
      <c r="D77" s="12"/>
      <c r="E77" s="12"/>
      <c r="F77" s="78"/>
      <c r="G77" s="78"/>
    </row>
    <row r="83" spans="2:7" x14ac:dyDescent="0.25">
      <c r="B83" s="77"/>
      <c r="C83" s="77"/>
      <c r="D83" s="77"/>
      <c r="E83" s="69"/>
      <c r="F83" s="69"/>
      <c r="G83" s="69"/>
    </row>
    <row r="84" spans="2:7" x14ac:dyDescent="0.25">
      <c r="B84" s="69"/>
      <c r="C84" s="69"/>
      <c r="D84" s="69"/>
      <c r="E84" s="69"/>
      <c r="F84" s="70"/>
      <c r="G84" s="70"/>
    </row>
  </sheetData>
  <mergeCells count="70">
    <mergeCell ref="F35:F39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  <mergeCell ref="B40:E40"/>
    <mergeCell ref="B43:E43"/>
    <mergeCell ref="A47:E47"/>
    <mergeCell ref="B45:E45"/>
    <mergeCell ref="A24:B24"/>
    <mergeCell ref="A25:B25"/>
    <mergeCell ref="A26:B26"/>
    <mergeCell ref="B44:E44"/>
    <mergeCell ref="B41:E41"/>
    <mergeCell ref="B42:E42"/>
    <mergeCell ref="B36:E36"/>
    <mergeCell ref="B34:E34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7:E37"/>
    <mergeCell ref="B38:E38"/>
    <mergeCell ref="B39:E39"/>
    <mergeCell ref="F71:G71"/>
    <mergeCell ref="B53:F53"/>
    <mergeCell ref="A55:B55"/>
    <mergeCell ref="A56:E56"/>
    <mergeCell ref="A58:B58"/>
    <mergeCell ref="B83:D83"/>
    <mergeCell ref="B77:C77"/>
    <mergeCell ref="F77:G77"/>
    <mergeCell ref="B60:E60"/>
    <mergeCell ref="B61:E61"/>
    <mergeCell ref="B62:E62"/>
    <mergeCell ref="B63:E63"/>
    <mergeCell ref="A67:G67"/>
    <mergeCell ref="A69:B70"/>
    <mergeCell ref="C69:D69"/>
    <mergeCell ref="F69:G69"/>
    <mergeCell ref="C70:D70"/>
    <mergeCell ref="F70:G70"/>
    <mergeCell ref="A71:B71"/>
    <mergeCell ref="C71:D71"/>
    <mergeCell ref="C74:D74"/>
    <mergeCell ref="F74:G74"/>
    <mergeCell ref="C72:D72"/>
    <mergeCell ref="F72:G72"/>
    <mergeCell ref="C73:D73"/>
    <mergeCell ref="F73:G73"/>
  </mergeCells>
  <pageMargins left="0.23622047244094491" right="0.1968503937007874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workbookViewId="0">
      <selection activeCell="C12" sqref="C11:C12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85</v>
      </c>
    </row>
    <row r="2" spans="1:4" ht="75" customHeight="1" x14ac:dyDescent="0.25">
      <c r="A2" s="127" t="s">
        <v>86</v>
      </c>
      <c r="B2" s="128"/>
      <c r="C2" s="128"/>
      <c r="D2" s="128"/>
    </row>
    <row r="3" spans="1:4" ht="26.45" customHeight="1" x14ac:dyDescent="0.25">
      <c r="A3" s="39" t="s">
        <v>10</v>
      </c>
      <c r="B3" s="39" t="s">
        <v>87</v>
      </c>
      <c r="C3" s="39" t="s">
        <v>88</v>
      </c>
      <c r="D3" s="40" t="s">
        <v>89</v>
      </c>
    </row>
    <row r="4" spans="1:4" ht="15.75" x14ac:dyDescent="0.25">
      <c r="A4" s="39">
        <v>1</v>
      </c>
      <c r="B4" s="41" t="s">
        <v>90</v>
      </c>
      <c r="C4" s="40"/>
      <c r="D4" s="42"/>
    </row>
    <row r="5" spans="1:4" ht="15.75" x14ac:dyDescent="0.25">
      <c r="A5" s="39"/>
      <c r="B5" s="43" t="s">
        <v>91</v>
      </c>
      <c r="C5" s="39"/>
      <c r="D5" s="42">
        <v>36303</v>
      </c>
    </row>
    <row r="6" spans="1:4" ht="29.25" x14ac:dyDescent="0.25">
      <c r="A6" s="39"/>
      <c r="B6" s="44" t="s">
        <v>92</v>
      </c>
      <c r="C6" s="39" t="s">
        <v>93</v>
      </c>
      <c r="D6" s="42"/>
    </row>
    <row r="7" spans="1:4" ht="15.75" x14ac:dyDescent="0.25">
      <c r="A7" s="39"/>
      <c r="B7" s="44" t="s">
        <v>94</v>
      </c>
      <c r="C7" s="39" t="s">
        <v>95</v>
      </c>
      <c r="D7" s="42"/>
    </row>
    <row r="8" spans="1:4" ht="15.75" x14ac:dyDescent="0.25">
      <c r="A8" s="39"/>
      <c r="B8" s="44" t="s">
        <v>96</v>
      </c>
      <c r="C8" s="39" t="s">
        <v>97</v>
      </c>
      <c r="D8" s="42"/>
    </row>
    <row r="9" spans="1:4" ht="15.75" x14ac:dyDescent="0.25">
      <c r="A9" s="39"/>
      <c r="B9" s="44"/>
      <c r="C9" s="39"/>
      <c r="D9" s="42"/>
    </row>
    <row r="10" spans="1:4" ht="30.75" x14ac:dyDescent="0.25">
      <c r="A10" s="39"/>
      <c r="B10" s="43" t="s">
        <v>98</v>
      </c>
      <c r="C10" s="39"/>
      <c r="D10" s="42">
        <v>96857</v>
      </c>
    </row>
    <row r="11" spans="1:4" ht="29.25" x14ac:dyDescent="0.25">
      <c r="A11" s="39"/>
      <c r="B11" s="45" t="s">
        <v>92</v>
      </c>
      <c r="C11" s="39" t="s">
        <v>99</v>
      </c>
      <c r="D11" s="42"/>
    </row>
    <row r="12" spans="1:4" ht="15.75" x14ac:dyDescent="0.25">
      <c r="A12" s="39"/>
      <c r="B12" s="45" t="s">
        <v>100</v>
      </c>
      <c r="C12" s="39" t="s">
        <v>101</v>
      </c>
      <c r="D12" s="42"/>
    </row>
    <row r="13" spans="1:4" ht="15.75" x14ac:dyDescent="0.25">
      <c r="A13" s="39"/>
      <c r="B13" s="45" t="s">
        <v>94</v>
      </c>
      <c r="C13" s="39" t="s">
        <v>102</v>
      </c>
      <c r="D13" s="42"/>
    </row>
    <row r="14" spans="1:4" ht="15.75" x14ac:dyDescent="0.25">
      <c r="A14" s="39"/>
      <c r="B14" s="45" t="s">
        <v>103</v>
      </c>
      <c r="C14" s="39" t="s">
        <v>104</v>
      </c>
      <c r="D14" s="42"/>
    </row>
    <row r="15" spans="1:4" ht="15.75" x14ac:dyDescent="0.25">
      <c r="A15" s="39"/>
      <c r="B15" s="44" t="s">
        <v>105</v>
      </c>
      <c r="C15" s="39" t="s">
        <v>106</v>
      </c>
      <c r="D15" s="42"/>
    </row>
    <row r="16" spans="1:4" ht="15.75" x14ac:dyDescent="0.25">
      <c r="A16" s="39"/>
      <c r="B16" s="44"/>
      <c r="C16" s="39"/>
      <c r="D16" s="42"/>
    </row>
    <row r="17" spans="1:4" ht="15.75" x14ac:dyDescent="0.25">
      <c r="A17" s="39"/>
      <c r="B17" s="46" t="s">
        <v>107</v>
      </c>
      <c r="C17" s="39"/>
      <c r="D17" s="42">
        <v>4189</v>
      </c>
    </row>
    <row r="18" spans="1:4" ht="17.25" customHeight="1" x14ac:dyDescent="0.25">
      <c r="A18" s="39"/>
      <c r="B18" s="43" t="s">
        <v>108</v>
      </c>
      <c r="C18" s="39" t="s">
        <v>109</v>
      </c>
      <c r="D18" s="42">
        <v>79451</v>
      </c>
    </row>
    <row r="19" spans="1:4" ht="15.75" x14ac:dyDescent="0.25">
      <c r="A19" s="39"/>
      <c r="B19" s="43" t="s">
        <v>110</v>
      </c>
      <c r="C19" s="39"/>
      <c r="D19" s="42">
        <v>2326</v>
      </c>
    </row>
    <row r="20" spans="1:4" ht="15.75" x14ac:dyDescent="0.25">
      <c r="A20" s="39"/>
      <c r="B20" s="43"/>
      <c r="C20" s="39"/>
      <c r="D20" s="42"/>
    </row>
    <row r="21" spans="1:4" ht="15.75" x14ac:dyDescent="0.25">
      <c r="A21" s="39"/>
      <c r="B21" s="43" t="s">
        <v>111</v>
      </c>
      <c r="C21" s="39"/>
      <c r="D21" s="42">
        <v>36574</v>
      </c>
    </row>
    <row r="22" spans="1:4" ht="29.25" x14ac:dyDescent="0.25">
      <c r="A22" s="39"/>
      <c r="B22" s="44" t="s">
        <v>112</v>
      </c>
      <c r="C22" s="39" t="s">
        <v>113</v>
      </c>
      <c r="D22" s="42"/>
    </row>
    <row r="23" spans="1:4" ht="15.75" x14ac:dyDescent="0.25">
      <c r="A23" s="39"/>
      <c r="B23" s="44" t="s">
        <v>114</v>
      </c>
      <c r="C23" s="39" t="s">
        <v>115</v>
      </c>
      <c r="D23" s="42"/>
    </row>
    <row r="24" spans="1:4" ht="15.75" x14ac:dyDescent="0.25">
      <c r="A24" s="39"/>
      <c r="B24" s="43"/>
      <c r="C24" s="39"/>
      <c r="D24" s="42"/>
    </row>
    <row r="25" spans="1:4" ht="15.75" x14ac:dyDescent="0.25">
      <c r="A25" s="39">
        <v>2</v>
      </c>
      <c r="B25" s="41" t="s">
        <v>116</v>
      </c>
      <c r="C25" s="39"/>
      <c r="D25" s="42">
        <v>10822</v>
      </c>
    </row>
    <row r="26" spans="1:4" ht="15.75" x14ac:dyDescent="0.25">
      <c r="A26" s="39"/>
      <c r="B26" s="44" t="s">
        <v>117</v>
      </c>
      <c r="C26" s="39" t="s">
        <v>118</v>
      </c>
      <c r="D26" s="42"/>
    </row>
    <row r="27" spans="1:4" ht="16.5" customHeight="1" x14ac:dyDescent="0.25">
      <c r="A27" s="39"/>
      <c r="B27" s="44" t="s">
        <v>119</v>
      </c>
      <c r="C27" s="39" t="s">
        <v>104</v>
      </c>
      <c r="D27" s="42"/>
    </row>
    <row r="28" spans="1:4" ht="15.75" x14ac:dyDescent="0.25">
      <c r="A28" s="39"/>
      <c r="B28" s="44" t="s">
        <v>120</v>
      </c>
      <c r="C28" s="39" t="s">
        <v>121</v>
      </c>
      <c r="D28" s="42"/>
    </row>
    <row r="29" spans="1:4" ht="15.75" x14ac:dyDescent="0.25">
      <c r="A29" s="39"/>
      <c r="B29" s="44" t="s">
        <v>122</v>
      </c>
      <c r="C29" s="39" t="s">
        <v>123</v>
      </c>
      <c r="D29" s="42"/>
    </row>
    <row r="30" spans="1:4" ht="30.6" customHeight="1" x14ac:dyDescent="0.25">
      <c r="A30" s="39"/>
      <c r="B30" s="44" t="s">
        <v>124</v>
      </c>
      <c r="C30" s="39" t="s">
        <v>125</v>
      </c>
      <c r="D30" s="42"/>
    </row>
    <row r="31" spans="1:4" ht="15" customHeight="1" x14ac:dyDescent="0.25">
      <c r="A31" s="39"/>
      <c r="B31" s="44"/>
      <c r="C31" s="39"/>
      <c r="D31" s="42"/>
    </row>
    <row r="32" spans="1:4" ht="15.75" x14ac:dyDescent="0.25">
      <c r="A32" s="39">
        <v>3</v>
      </c>
      <c r="B32" s="41" t="s">
        <v>126</v>
      </c>
      <c r="C32" s="39"/>
      <c r="D32" s="42"/>
    </row>
    <row r="33" spans="1:4" ht="18" customHeight="1" x14ac:dyDescent="0.25">
      <c r="A33" s="39"/>
      <c r="B33" s="43" t="s">
        <v>127</v>
      </c>
      <c r="C33" s="39" t="s">
        <v>128</v>
      </c>
      <c r="D33" s="42">
        <v>2347</v>
      </c>
    </row>
    <row r="34" spans="1:4" ht="18" customHeight="1" x14ac:dyDescent="0.25">
      <c r="A34" s="39"/>
      <c r="B34" s="43" t="s">
        <v>129</v>
      </c>
      <c r="C34" s="39" t="s">
        <v>130</v>
      </c>
      <c r="D34" s="42">
        <v>495</v>
      </c>
    </row>
    <row r="35" spans="1:4" ht="15.75" x14ac:dyDescent="0.25">
      <c r="A35" s="39"/>
      <c r="B35" s="43" t="s">
        <v>131</v>
      </c>
      <c r="C35" s="39" t="s">
        <v>104</v>
      </c>
      <c r="D35" s="42">
        <v>809</v>
      </c>
    </row>
    <row r="36" spans="1:4" ht="29.25" customHeight="1" x14ac:dyDescent="0.25">
      <c r="A36" s="39"/>
      <c r="B36" s="43" t="s">
        <v>132</v>
      </c>
      <c r="C36" s="39"/>
      <c r="D36" s="42">
        <v>14514</v>
      </c>
    </row>
    <row r="37" spans="1:4" ht="27" customHeight="1" x14ac:dyDescent="0.25">
      <c r="A37" s="40"/>
      <c r="B37" s="47" t="s">
        <v>9</v>
      </c>
      <c r="C37" s="39"/>
      <c r="D37" s="48">
        <f>SUM(D5:D36)</f>
        <v>284687</v>
      </c>
    </row>
    <row r="38" spans="1:4" ht="15.75" x14ac:dyDescent="0.25">
      <c r="A38" s="49"/>
      <c r="B38" s="49"/>
      <c r="C38" s="49"/>
    </row>
    <row r="39" spans="1:4" ht="15.75" x14ac:dyDescent="0.25">
      <c r="A39" s="49"/>
      <c r="B39" s="49"/>
      <c r="C39" s="49"/>
    </row>
    <row r="40" spans="1:4" ht="15.75" x14ac:dyDescent="0.25">
      <c r="A40" s="49"/>
      <c r="B40" s="49"/>
      <c r="C40" s="49"/>
    </row>
    <row r="41" spans="1:4" ht="31.15" customHeight="1" x14ac:dyDescent="0.25">
      <c r="A41" s="49"/>
      <c r="B41" s="50"/>
      <c r="C41" s="51"/>
    </row>
    <row r="42" spans="1:4" ht="15.75" x14ac:dyDescent="0.25">
      <c r="A42" s="49"/>
      <c r="B42" s="49"/>
      <c r="C42" s="51"/>
      <c r="D42" s="52"/>
    </row>
    <row r="43" spans="1:4" ht="26.45" customHeight="1" x14ac:dyDescent="0.25">
      <c r="A43" s="53"/>
      <c r="B43" s="54"/>
      <c r="C43" s="55"/>
    </row>
    <row r="44" spans="1:4" x14ac:dyDescent="0.25">
      <c r="C44" s="56"/>
    </row>
  </sheetData>
  <mergeCells count="1">
    <mergeCell ref="A2:D2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2020-03-18T07:15:33Z</cp:lastPrinted>
  <dcterms:created xsi:type="dcterms:W3CDTF">2018-08-28T07:18:51Z</dcterms:created>
  <dcterms:modified xsi:type="dcterms:W3CDTF">2020-03-30T05:48:02Z</dcterms:modified>
</cp:coreProperties>
</file>