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9" i="1"/>
  <c r="D22" i="1"/>
  <c r="E22" i="1" s="1"/>
  <c r="G50" i="1"/>
  <c r="G27" i="1" l="1"/>
  <c r="F27" i="1"/>
  <c r="D27" i="1"/>
  <c r="F23" i="1"/>
  <c r="F22" i="1"/>
  <c r="F20" i="1"/>
  <c r="F24" i="1"/>
  <c r="D34" i="3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G22" i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<sst xmlns="http://schemas.openxmlformats.org/spreadsheetml/2006/main" count="148" uniqueCount="130">
  <si>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</si>
  <si>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</si>
  <si>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</si>
  <si>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</si>
  <si>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</si>
  <si>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</si>
  <si>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</si>
  <si>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</si>
  <si>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</si>
  <si>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</si>
  <si>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</si>
  <si>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</si>
  <si>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</si>
  <si>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</si>
  <si>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</si>
  <si>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</si>
  <si>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</si>
  <si>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</si>
  <si>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</si>
  <si>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</si>
  <si>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</si>
  <si>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</si>
  <si>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</si>
  <si>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</si>
  <si>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</si>
  <si>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</si>
  <si>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</si>
  <si>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</si>
  <si>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</si>
  <si>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</si>
  <si>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</si>
  <si>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</si>
  <si>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</si>
  <si>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</si>
  <si>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</si>
  <si>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</si>
  <si>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</si>
  <si>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</si>
  <si>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</si>
  <si>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</si>
  <si>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</si>
  <si>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</si>
  <si>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</si>
  <si>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</si>
  <si>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</si>
  <si>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</si>
  <si>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</si>
  <si>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</si>
  <si>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</si>
  <si>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</si>
  <si>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</si>
  <si>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</si>
  <si>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</si>
  <si>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</si>
  <si>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</si>
  <si>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</si>
  <si>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</si>
  <si>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</si>
  <si>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</si>
  <si>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</si>
  <si>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</si>
  <si>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</si>
  <si>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</si>
  <si>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</si>
  <si>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</si>
  <si>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</si>
  <si>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</si>
  <si>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</si>
  <si>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</si>
  <si>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</si>
  <si>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</si>
  <si>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</si>
  <si>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</si>
  <si>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</si>
  <si>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</si>
  <si>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</si>
  <si>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</si>
  <si>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</si>
  <si>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</si>
  <si>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>перед собственниками помещений МКД по адресу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пр.ген.Батова,34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</si>
  <si>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</si>
  <si>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</si>
  <si>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</si>
  <si>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</si>
  <si>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</si>
  <si>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в том числе смена труб с фасонными частями и муфтовой арматурой</t>
  </si>
  <si>
    <t>Ремонт системы центрального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</si>
  <si>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</si>
  <si>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</si>
  <si>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</si>
  <si>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</si>
  <si>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</si>
  <si>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</si>
  <si>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15 м.</t>
  </si>
  <si>
    <t>Электромонтажные работы</t>
  </si>
  <si>
    <t>Общестроительные работы</t>
  </si>
  <si>
    <t>Ремонт водосточных труб</t>
  </si>
  <si>
    <t>2 шт.</t>
  </si>
  <si>
    <t>Прочие работы</t>
  </si>
  <si>
    <r>
      <t>Выполненные работы по жилому дому № 34 пр. Батова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</si>
  <si>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</si>
  <si>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10,7 м.</t>
  </si>
  <si>
    <t>в том числе смена вентилей</t>
  </si>
  <si>
    <t>в том числе смена труб с фасонными частями</t>
  </si>
  <si>
    <t>2,7 м.</t>
  </si>
  <si>
    <t>прочистка труб</t>
  </si>
  <si>
    <t>в том числе смена ламп</t>
  </si>
  <si>
    <t>ремонт электрощитов</t>
  </si>
  <si>
    <t>смена выключателей автоматических</t>
  </si>
  <si>
    <t>9 шт.</t>
  </si>
  <si>
    <t>смена электропроводки</t>
  </si>
  <si>
    <t>8 м.</t>
  </si>
  <si>
    <t>Обходы и осмотры вводных, распределительных, и этажных щитов</t>
  </si>
  <si>
    <t>26 шт.</t>
  </si>
  <si>
    <t>Ремонт кровли</t>
  </si>
  <si>
    <t>16,9 м2</t>
  </si>
  <si>
    <t>3 м.</t>
  </si>
  <si>
    <t>Ремонт штукатурки фасада</t>
  </si>
  <si>
    <t>4 м2</t>
  </si>
  <si>
    <t>Проверка и прочистка вентканалов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</si>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</sst>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zoomScaleNormal="100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A67" sqref="A67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9" width="11.42578125" customWidth="1"/>
    <col min="10" max="10" width="9.42578125" customWidth="1"/>
    <col min="11" max="12" width="9.5703125" bestFit="1" customWidth="1"/>
  </cols>
  <sheetData>
    <row r="2" spans="1:7" x14ac:dyDescent="0.25">
      <c r="A2" s="69" t="s">
        <v>24</v>
      </c>
      <c r="B2" s="69"/>
      <c r="C2" s="69"/>
      <c r="D2" s="69"/>
      <c r="E2" s="69"/>
      <c r="F2" s="69"/>
      <c r="G2" s="69"/>
    </row>
    <row r="3" spans="1:7" ht="15.75" thickBot="1" x14ac:dyDescent="0.3">
      <c r="A3" s="80" t="s">
        <v>25</v>
      </c>
      <c r="B3" s="80"/>
      <c r="C3" s="80"/>
      <c r="D3" s="80"/>
      <c r="E3" s="80"/>
      <c r="F3" s="80"/>
      <c r="G3" s="80"/>
    </row>
    <row r="4" spans="1:7" ht="8.25" customHeight="1" x14ac:dyDescent="0.25"/>
    <row r="5" spans="1:7" x14ac:dyDescent="0.25">
      <c r="A5" s="69" t="s">
        <v>26</v>
      </c>
      <c r="B5" s="69"/>
      <c r="C5" s="69"/>
      <c r="D5" s="69"/>
      <c r="E5" s="69"/>
      <c r="F5" s="69"/>
      <c r="G5" s="69"/>
    </row>
    <row r="6" spans="1:7" ht="13.5" customHeight="1" x14ac:dyDescent="0.25">
      <c r="A6" s="53" t="s">
        <v>27</v>
      </c>
      <c r="B6" s="53"/>
      <c r="C6" s="53"/>
      <c r="D6" s="53"/>
      <c r="E6" s="53"/>
      <c r="F6" s="53"/>
      <c r="G6" s="53"/>
    </row>
    <row r="7" spans="1:7" ht="15" customHeight="1" x14ac:dyDescent="0.25">
      <c r="A7" s="70" t="s">
        <v>121</v>
      </c>
      <c r="B7" s="70"/>
      <c r="C7" s="70"/>
      <c r="D7" s="70"/>
      <c r="E7" s="70"/>
      <c r="F7" s="70"/>
      <c r="G7" s="70"/>
    </row>
    <row r="8" spans="1:7" ht="15.75" x14ac:dyDescent="0.25">
      <c r="A8" s="53" t="s">
        <v>79</v>
      </c>
      <c r="B8" s="53"/>
      <c r="C8" s="53"/>
      <c r="D8" s="53"/>
      <c r="E8" s="53"/>
      <c r="F8" s="53"/>
      <c r="G8" s="53"/>
    </row>
    <row r="9" spans="1:7" ht="9.75" customHeight="1" x14ac:dyDescent="0.25"/>
    <row r="10" spans="1:7" x14ac:dyDescent="0.25">
      <c r="A10" s="72" t="s">
        <v>29</v>
      </c>
      <c r="B10" s="72"/>
      <c r="C10" s="72"/>
      <c r="D10" s="72"/>
      <c r="E10" s="72"/>
    </row>
    <row r="11" spans="1:7" x14ac:dyDescent="0.25">
      <c r="A11" s="72" t="s">
        <v>30</v>
      </c>
      <c r="B11" s="72"/>
      <c r="C11" s="72"/>
      <c r="D11" s="72"/>
      <c r="E11" s="72"/>
      <c r="G11" s="23">
        <v>1219787.52</v>
      </c>
    </row>
    <row r="12" spans="1:7" ht="11.25" customHeight="1" x14ac:dyDescent="0.25"/>
    <row r="13" spans="1:7" x14ac:dyDescent="0.25">
      <c r="A13" s="71" t="s">
        <v>28</v>
      </c>
      <c r="B13" s="71"/>
      <c r="C13" s="71"/>
      <c r="D13" s="71"/>
      <c r="E13" s="71"/>
    </row>
    <row r="15" spans="1:7" ht="36" x14ac:dyDescent="0.25">
      <c r="A15" s="84" t="s">
        <v>0</v>
      </c>
      <c r="B15" s="84"/>
      <c r="C15" s="14" t="s">
        <v>122</v>
      </c>
      <c r="D15" s="1" t="s">
        <v>124</v>
      </c>
      <c r="E15" s="4" t="s">
        <v>15</v>
      </c>
      <c r="F15" s="1" t="s">
        <v>125</v>
      </c>
      <c r="G15" s="17" t="s">
        <v>123</v>
      </c>
    </row>
    <row r="16" spans="1:7" x14ac:dyDescent="0.25">
      <c r="A16" s="84"/>
      <c r="B16" s="8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5">
        <v>1</v>
      </c>
      <c r="B17" s="85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86" t="s">
        <v>69</v>
      </c>
      <c r="B18" s="86"/>
      <c r="C18" s="16">
        <f>C19+C20+C21+C22+C23</f>
        <v>232672.95</v>
      </c>
      <c r="D18" s="12">
        <f>D19+D20+D21+D22+D23</f>
        <v>800740.18</v>
      </c>
      <c r="E18" s="12">
        <f>E19+E20+E21+E22+E23</f>
        <v>1033413.1300000001</v>
      </c>
      <c r="F18" s="12">
        <f>F19+F20+F21+F22+F23</f>
        <v>773038.48</v>
      </c>
      <c r="G18" s="16">
        <f>G19+G20+G21+G22+G23</f>
        <v>260374.65000000005</v>
      </c>
      <c r="H18" s="25"/>
    </row>
    <row r="19" spans="1:10" x14ac:dyDescent="0.25">
      <c r="A19" s="81" t="s">
        <v>1</v>
      </c>
      <c r="B19" s="81"/>
      <c r="C19" s="16">
        <v>226999.78</v>
      </c>
      <c r="D19" s="12">
        <f>768332.04-272.13</f>
        <v>768059.91</v>
      </c>
      <c r="E19" s="12">
        <f>C19+D19</f>
        <v>995059.69000000006</v>
      </c>
      <c r="F19" s="12">
        <f>738750.31+1524.35+221.82</f>
        <v>740496.48</v>
      </c>
      <c r="G19" s="16">
        <f>E19-F19</f>
        <v>254563.21000000008</v>
      </c>
      <c r="H19" s="25"/>
    </row>
    <row r="20" spans="1:10" x14ac:dyDescent="0.25">
      <c r="A20" s="81" t="s">
        <v>2</v>
      </c>
      <c r="B20" s="81"/>
      <c r="C20" s="16">
        <v>513.99</v>
      </c>
      <c r="D20" s="12">
        <v>3352.62</v>
      </c>
      <c r="E20" s="12">
        <f t="shared" ref="E20:E27" si="0">C20+D20</f>
        <v>3866.6099999999997</v>
      </c>
      <c r="F20" s="12">
        <f>3164.27+69.48</f>
        <v>3233.75</v>
      </c>
      <c r="G20" s="16">
        <f t="shared" ref="G20:G23" si="1">E20-F20</f>
        <v>632.85999999999967</v>
      </c>
      <c r="H20" s="28"/>
      <c r="I20" s="28"/>
      <c r="J20" s="28"/>
    </row>
    <row r="21" spans="1:10" x14ac:dyDescent="0.25">
      <c r="A21" s="81" t="s">
        <v>3</v>
      </c>
      <c r="B21" s="81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1" t="s">
        <v>4</v>
      </c>
      <c r="B22" s="81"/>
      <c r="C22" s="16">
        <v>49.92</v>
      </c>
      <c r="D22" s="12">
        <f>2459.88+272.11</f>
        <v>2731.9900000000002</v>
      </c>
      <c r="E22" s="12">
        <f>C22+D22</f>
        <v>2781.9100000000003</v>
      </c>
      <c r="F22" s="12">
        <f>2312.96+29.65</f>
        <v>2342.61</v>
      </c>
      <c r="G22" s="16">
        <f t="shared" si="1"/>
        <v>439.30000000000018</v>
      </c>
      <c r="I22" s="25"/>
    </row>
    <row r="23" spans="1:10" x14ac:dyDescent="0.25">
      <c r="A23" s="81" t="s">
        <v>5</v>
      </c>
      <c r="B23" s="81"/>
      <c r="C23" s="16">
        <v>5109.26</v>
      </c>
      <c r="D23" s="12">
        <v>26595.66</v>
      </c>
      <c r="E23" s="12">
        <f t="shared" si="0"/>
        <v>31704.92</v>
      </c>
      <c r="F23" s="12">
        <f>26360.45+605.19</f>
        <v>26965.64</v>
      </c>
      <c r="G23" s="16">
        <f t="shared" si="1"/>
        <v>4739.2799999999988</v>
      </c>
    </row>
    <row r="24" spans="1:10" x14ac:dyDescent="0.25">
      <c r="A24" s="78" t="s">
        <v>6</v>
      </c>
      <c r="B24" s="78"/>
      <c r="C24" s="16">
        <v>396651.15</v>
      </c>
      <c r="D24" s="12">
        <v>1099387.42</v>
      </c>
      <c r="E24" s="12">
        <f t="shared" si="0"/>
        <v>1496038.5699999998</v>
      </c>
      <c r="F24" s="12">
        <f>38749.84+1032139.8</f>
        <v>1070889.6400000001</v>
      </c>
      <c r="G24" s="16">
        <f>E24-F24</f>
        <v>425148.9299999997</v>
      </c>
    </row>
    <row r="25" spans="1:10" x14ac:dyDescent="0.25">
      <c r="A25" s="78" t="s">
        <v>7</v>
      </c>
      <c r="B25" s="78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0" x14ac:dyDescent="0.25">
      <c r="A26" s="78" t="s">
        <v>8</v>
      </c>
      <c r="B26" s="78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x14ac:dyDescent="0.25">
      <c r="A27" s="78" t="s">
        <v>74</v>
      </c>
      <c r="B27" s="78"/>
      <c r="C27" s="16">
        <v>84033.99</v>
      </c>
      <c r="D27" s="12">
        <f>58318.86+19798.23+124898.4</f>
        <v>203015.49</v>
      </c>
      <c r="E27" s="12">
        <f t="shared" si="0"/>
        <v>287049.48</v>
      </c>
      <c r="F27" s="12">
        <f>69785.88+14752.47+92001.03+25967.63</f>
        <v>202507.01</v>
      </c>
      <c r="G27" s="16">
        <f>14595.84+5045.76+62548.8+2358.92</f>
        <v>84549.319999999992</v>
      </c>
    </row>
    <row r="28" spans="1:10" x14ac:dyDescent="0.25">
      <c r="A28" s="82" t="s">
        <v>9</v>
      </c>
      <c r="B28" s="82"/>
      <c r="C28" s="16">
        <f>C18++C24+C25+C26+C27</f>
        <v>713358.09000000008</v>
      </c>
      <c r="D28" s="12">
        <f>D18+D24+D25+D26+D27</f>
        <v>2108259.17</v>
      </c>
      <c r="E28" s="12">
        <f>E18+E24+E25+E26+E27</f>
        <v>2821617.2600000002</v>
      </c>
      <c r="F28" s="12">
        <f>F18+F24+F25+F26+F27</f>
        <v>2051551.2100000002</v>
      </c>
      <c r="G28" s="16">
        <f>G18+G24+G25+G26+G27</f>
        <v>770072.89999999967</v>
      </c>
      <c r="I28" s="25"/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83" t="s">
        <v>11</v>
      </c>
      <c r="C32" s="83"/>
      <c r="D32" s="83"/>
      <c r="E32" s="83"/>
      <c r="F32" s="2" t="s">
        <v>12</v>
      </c>
      <c r="G32" s="3" t="s">
        <v>16</v>
      </c>
    </row>
    <row r="33" spans="1:12" x14ac:dyDescent="0.25">
      <c r="A33" s="5" t="s">
        <v>17</v>
      </c>
      <c r="B33" s="76" t="s">
        <v>32</v>
      </c>
      <c r="C33" s="76"/>
      <c r="D33" s="76"/>
      <c r="E33" s="76"/>
      <c r="F33" s="13" t="s">
        <v>64</v>
      </c>
      <c r="G33" s="20">
        <v>46483.92</v>
      </c>
    </row>
    <row r="34" spans="1:12" ht="34.5" x14ac:dyDescent="0.25">
      <c r="A34" s="5" t="s">
        <v>18</v>
      </c>
      <c r="B34" s="76" t="s">
        <v>33</v>
      </c>
      <c r="C34" s="76"/>
      <c r="D34" s="76"/>
      <c r="E34" s="76"/>
      <c r="F34" s="1" t="s">
        <v>73</v>
      </c>
      <c r="G34" s="20">
        <v>31287.48</v>
      </c>
    </row>
    <row r="35" spans="1:12" ht="32.25" customHeight="1" x14ac:dyDescent="0.25">
      <c r="A35" s="6" t="s">
        <v>19</v>
      </c>
      <c r="B35" s="77" t="s">
        <v>34</v>
      </c>
      <c r="C35" s="77"/>
      <c r="D35" s="77"/>
      <c r="E35" s="77"/>
      <c r="F35" s="73" t="s">
        <v>78</v>
      </c>
      <c r="G35" s="20">
        <v>148316</v>
      </c>
    </row>
    <row r="36" spans="1:12" x14ac:dyDescent="0.25">
      <c r="A36" s="29" t="s">
        <v>20</v>
      </c>
      <c r="B36" s="65" t="s">
        <v>75</v>
      </c>
      <c r="C36" s="65"/>
      <c r="D36" s="65"/>
      <c r="E36" s="65"/>
      <c r="F36" s="74"/>
      <c r="G36" s="20">
        <v>20560.560000000001</v>
      </c>
    </row>
    <row r="37" spans="1:12" x14ac:dyDescent="0.25">
      <c r="A37" s="27" t="s">
        <v>21</v>
      </c>
      <c r="B37" s="66" t="s">
        <v>71</v>
      </c>
      <c r="C37" s="67"/>
      <c r="D37" s="67"/>
      <c r="E37" s="68"/>
      <c r="F37" s="74"/>
      <c r="G37" s="20">
        <v>0</v>
      </c>
      <c r="K37" s="24"/>
    </row>
    <row r="38" spans="1:12" x14ac:dyDescent="0.25">
      <c r="A38" s="5" t="s">
        <v>22</v>
      </c>
      <c r="B38" s="76" t="s">
        <v>35</v>
      </c>
      <c r="C38" s="76"/>
      <c r="D38" s="76"/>
      <c r="E38" s="76"/>
      <c r="F38" s="74"/>
      <c r="G38" s="20">
        <v>52295.28</v>
      </c>
    </row>
    <row r="39" spans="1:12" x14ac:dyDescent="0.25">
      <c r="A39" s="5" t="s">
        <v>31</v>
      </c>
      <c r="B39" s="76" t="s">
        <v>126</v>
      </c>
      <c r="C39" s="76"/>
      <c r="D39" s="76"/>
      <c r="E39" s="76"/>
      <c r="F39" s="75"/>
      <c r="G39" s="20">
        <v>6257.16</v>
      </c>
      <c r="K39" s="24"/>
    </row>
    <row r="40" spans="1:12" ht="21" customHeight="1" x14ac:dyDescent="0.25">
      <c r="A40" s="5" t="s">
        <v>36</v>
      </c>
      <c r="B40" s="79" t="s">
        <v>77</v>
      </c>
      <c r="C40" s="79"/>
      <c r="D40" s="79"/>
      <c r="E40" s="79"/>
      <c r="F40" s="19" t="s">
        <v>62</v>
      </c>
      <c r="G40" s="20">
        <v>8939.2800000000007</v>
      </c>
      <c r="K40" s="24"/>
    </row>
    <row r="41" spans="1:12" ht="15.75" customHeight="1" x14ac:dyDescent="0.25">
      <c r="A41" s="27" t="s">
        <v>40</v>
      </c>
      <c r="B41" s="66" t="s">
        <v>70</v>
      </c>
      <c r="C41" s="67"/>
      <c r="D41" s="67"/>
      <c r="E41" s="68"/>
      <c r="F41" s="19"/>
      <c r="G41" s="20">
        <v>0</v>
      </c>
    </row>
    <row r="42" spans="1:12" ht="15.75" customHeight="1" x14ac:dyDescent="0.25">
      <c r="A42" s="27" t="s">
        <v>41</v>
      </c>
      <c r="B42" s="66" t="s">
        <v>67</v>
      </c>
      <c r="C42" s="67"/>
      <c r="D42" s="67"/>
      <c r="E42" s="68"/>
      <c r="F42" s="19"/>
      <c r="G42" s="20">
        <v>0</v>
      </c>
    </row>
    <row r="43" spans="1:12" x14ac:dyDescent="0.25">
      <c r="A43" s="5" t="s">
        <v>42</v>
      </c>
      <c r="B43" s="76" t="s">
        <v>37</v>
      </c>
      <c r="C43" s="76"/>
      <c r="D43" s="76"/>
      <c r="E43" s="76"/>
      <c r="F43" s="13" t="s">
        <v>76</v>
      </c>
      <c r="G43" s="20">
        <v>78897.39</v>
      </c>
    </row>
    <row r="44" spans="1:12" x14ac:dyDescent="0.25">
      <c r="A44" s="5" t="s">
        <v>43</v>
      </c>
      <c r="B44" s="76" t="s">
        <v>38</v>
      </c>
      <c r="C44" s="76"/>
      <c r="D44" s="76"/>
      <c r="E44" s="76"/>
      <c r="F44" s="13" t="s">
        <v>76</v>
      </c>
      <c r="G44" s="20">
        <v>247348.95</v>
      </c>
      <c r="I44" s="24"/>
      <c r="K44" s="89"/>
    </row>
    <row r="45" spans="1:12" x14ac:dyDescent="0.25">
      <c r="A45" s="27" t="s">
        <v>44</v>
      </c>
      <c r="B45" s="66" t="s">
        <v>72</v>
      </c>
      <c r="C45" s="67"/>
      <c r="D45" s="67"/>
      <c r="E45" s="68"/>
      <c r="F45" s="13"/>
      <c r="G45" s="20">
        <v>0</v>
      </c>
      <c r="L45" s="24"/>
    </row>
    <row r="46" spans="1:12" x14ac:dyDescent="0.25">
      <c r="A46" s="5" t="s">
        <v>46</v>
      </c>
      <c r="B46" s="76" t="s">
        <v>39</v>
      </c>
      <c r="C46" s="76"/>
      <c r="D46" s="76"/>
      <c r="E46" s="76"/>
      <c r="F46" s="18" t="s">
        <v>63</v>
      </c>
      <c r="G46" s="20">
        <v>1098.48</v>
      </c>
      <c r="K46" s="24"/>
    </row>
    <row r="47" spans="1:12" x14ac:dyDescent="0.25">
      <c r="A47" s="60" t="s">
        <v>45</v>
      </c>
      <c r="B47" s="61"/>
      <c r="C47" s="61"/>
      <c r="D47" s="61"/>
      <c r="E47" s="62"/>
      <c r="F47" s="5"/>
      <c r="G47" s="20"/>
    </row>
    <row r="48" spans="1:12" x14ac:dyDescent="0.25">
      <c r="A48" s="5" t="s">
        <v>47</v>
      </c>
      <c r="B48" s="76" t="s">
        <v>2</v>
      </c>
      <c r="C48" s="76"/>
      <c r="D48" s="76"/>
      <c r="E48" s="76"/>
      <c r="F48" s="51" t="s">
        <v>129</v>
      </c>
      <c r="G48" s="20">
        <f>D20</f>
        <v>3352.62</v>
      </c>
    </row>
    <row r="49" spans="1:7" x14ac:dyDescent="0.25">
      <c r="A49" s="5" t="s">
        <v>48</v>
      </c>
      <c r="B49" s="76" t="s">
        <v>3</v>
      </c>
      <c r="C49" s="76"/>
      <c r="D49" s="76"/>
      <c r="E49" s="76"/>
      <c r="F49" s="13" t="s">
        <v>65</v>
      </c>
      <c r="G49" s="20">
        <f>D21</f>
        <v>0</v>
      </c>
    </row>
    <row r="50" spans="1:7" x14ac:dyDescent="0.25">
      <c r="A50" s="5" t="s">
        <v>50</v>
      </c>
      <c r="B50" s="76" t="s">
        <v>49</v>
      </c>
      <c r="C50" s="76"/>
      <c r="D50" s="76"/>
      <c r="E50" s="76"/>
      <c r="F50" s="13" t="s">
        <v>66</v>
      </c>
      <c r="G50" s="20">
        <f>D23</f>
        <v>26595.66</v>
      </c>
    </row>
    <row r="51" spans="1:7" x14ac:dyDescent="0.25">
      <c r="A51" s="5" t="s">
        <v>51</v>
      </c>
      <c r="B51" s="76" t="s">
        <v>4</v>
      </c>
      <c r="C51" s="76"/>
      <c r="D51" s="76"/>
      <c r="E51" s="76"/>
      <c r="F51" s="51" t="s">
        <v>129</v>
      </c>
      <c r="G51" s="20">
        <f>D22</f>
        <v>2731.9900000000002</v>
      </c>
    </row>
    <row r="52" spans="1:7" x14ac:dyDescent="0.25">
      <c r="A52" s="5" t="s">
        <v>52</v>
      </c>
      <c r="B52" s="64" t="s">
        <v>15</v>
      </c>
      <c r="C52" s="64"/>
      <c r="D52" s="64"/>
      <c r="E52" s="64"/>
      <c r="F52" s="5"/>
      <c r="G52" s="12">
        <f>SUM(G33:G51)</f>
        <v>674164.77</v>
      </c>
    </row>
    <row r="53" spans="1:7" x14ac:dyDescent="0.25">
      <c r="A53" s="5" t="s">
        <v>68</v>
      </c>
      <c r="B53" s="60" t="s">
        <v>127</v>
      </c>
      <c r="C53" s="61"/>
      <c r="D53" s="61"/>
      <c r="E53" s="61"/>
      <c r="F53" s="62"/>
      <c r="G53" s="21">
        <f>G11+F18+F26+F27-G52</f>
        <v>1526284.3199999998</v>
      </c>
    </row>
    <row r="55" spans="1:7" x14ac:dyDescent="0.25">
      <c r="A55" s="63" t="s">
        <v>53</v>
      </c>
      <c r="B55" s="63"/>
      <c r="C55" s="10"/>
      <c r="D55" s="10"/>
      <c r="E55" s="10"/>
    </row>
    <row r="56" spans="1:7" x14ac:dyDescent="0.25">
      <c r="A56" s="52" t="s">
        <v>128</v>
      </c>
      <c r="B56" s="52"/>
      <c r="C56" s="52"/>
      <c r="D56" s="52"/>
      <c r="E56" s="52"/>
      <c r="G56" s="26">
        <f>G24+G25</f>
        <v>425148.9299999997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3" t="s">
        <v>54</v>
      </c>
      <c r="B58" s="63"/>
      <c r="C58" s="10"/>
      <c r="D58" s="10"/>
      <c r="E58" s="10"/>
    </row>
    <row r="60" spans="1:7" x14ac:dyDescent="0.25">
      <c r="A60" s="13" t="s">
        <v>10</v>
      </c>
      <c r="B60" s="54" t="s">
        <v>57</v>
      </c>
      <c r="C60" s="55"/>
      <c r="D60" s="55"/>
      <c r="E60" s="56"/>
      <c r="F60" s="11" t="s">
        <v>55</v>
      </c>
      <c r="G60" s="5" t="s">
        <v>56</v>
      </c>
    </row>
    <row r="61" spans="1:7" x14ac:dyDescent="0.25">
      <c r="A61" s="13" t="s">
        <v>17</v>
      </c>
      <c r="B61" s="57" t="s">
        <v>58</v>
      </c>
      <c r="C61" s="58"/>
      <c r="D61" s="58"/>
      <c r="E61" s="59"/>
      <c r="F61" s="30">
        <v>1</v>
      </c>
      <c r="G61" s="31">
        <v>23696.22</v>
      </c>
    </row>
    <row r="62" spans="1:7" x14ac:dyDescent="0.25">
      <c r="A62" s="13" t="s">
        <v>18</v>
      </c>
      <c r="B62" s="57" t="s">
        <v>59</v>
      </c>
      <c r="C62" s="58"/>
      <c r="D62" s="58"/>
      <c r="E62" s="59"/>
      <c r="F62" s="30"/>
      <c r="G62" s="31"/>
    </row>
    <row r="63" spans="1:7" x14ac:dyDescent="0.25">
      <c r="A63" s="13" t="s">
        <v>19</v>
      </c>
      <c r="B63" s="57" t="s">
        <v>60</v>
      </c>
      <c r="C63" s="58"/>
      <c r="D63" s="58"/>
      <c r="E63" s="59"/>
      <c r="F63" s="30">
        <v>4</v>
      </c>
      <c r="G63" s="31">
        <v>171685.79</v>
      </c>
    </row>
  </sheetData>
  <mergeCells count="52"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B49:E49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39:E39"/>
    <mergeCell ref="B46:E46"/>
    <mergeCell ref="B48:E48"/>
    <mergeCell ref="B36:E36"/>
    <mergeCell ref="B37:E37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F35:F39"/>
    <mergeCell ref="B33:E33"/>
    <mergeCell ref="B34:E34"/>
    <mergeCell ref="B35:E35"/>
    <mergeCell ref="B53:F53"/>
    <mergeCell ref="A55:B55"/>
    <mergeCell ref="A56:E56"/>
    <mergeCell ref="A58:B58"/>
    <mergeCell ref="B52:E52"/>
    <mergeCell ref="B60:E60"/>
    <mergeCell ref="B61:E61"/>
    <mergeCell ref="B62:E62"/>
    <mergeCell ref="B63:E63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workbookViewId="0"/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2" t="s">
        <v>80</v>
      </c>
    </row>
    <row r="2" spans="1:4" ht="66" customHeight="1" x14ac:dyDescent="0.25">
      <c r="A2" s="87" t="s">
        <v>99</v>
      </c>
      <c r="B2" s="88"/>
      <c r="C2" s="88"/>
      <c r="D2" s="88"/>
    </row>
    <row r="3" spans="1:4" ht="26.45" customHeight="1" x14ac:dyDescent="0.25">
      <c r="A3" s="33" t="s">
        <v>10</v>
      </c>
      <c r="B3" s="33" t="s">
        <v>81</v>
      </c>
      <c r="C3" s="33" t="s">
        <v>82</v>
      </c>
      <c r="D3" s="34" t="s">
        <v>83</v>
      </c>
    </row>
    <row r="4" spans="1:4" ht="15.75" x14ac:dyDescent="0.25">
      <c r="A4" s="33">
        <v>1</v>
      </c>
      <c r="B4" s="35" t="s">
        <v>84</v>
      </c>
      <c r="C4" s="34"/>
      <c r="D4" s="36"/>
    </row>
    <row r="5" spans="1:4" ht="15.75" x14ac:dyDescent="0.25">
      <c r="A5" s="33"/>
      <c r="B5" s="37" t="s">
        <v>100</v>
      </c>
      <c r="C5" s="33"/>
      <c r="D5" s="36">
        <v>16987</v>
      </c>
    </row>
    <row r="6" spans="1:4" ht="29.25" x14ac:dyDescent="0.25">
      <c r="A6" s="33"/>
      <c r="B6" s="39" t="s">
        <v>85</v>
      </c>
      <c r="C6" s="33" t="s">
        <v>101</v>
      </c>
      <c r="D6" s="36"/>
    </row>
    <row r="7" spans="1:4" ht="15.75" x14ac:dyDescent="0.25">
      <c r="A7" s="33"/>
      <c r="B7" s="39"/>
      <c r="C7" s="33"/>
      <c r="D7" s="36"/>
    </row>
    <row r="8" spans="1:4" ht="30.75" x14ac:dyDescent="0.25">
      <c r="A8" s="33"/>
      <c r="B8" s="37" t="s">
        <v>86</v>
      </c>
      <c r="C8" s="33"/>
      <c r="D8" s="36">
        <v>979</v>
      </c>
    </row>
    <row r="9" spans="1:4" ht="15.75" x14ac:dyDescent="0.25">
      <c r="A9" s="33"/>
      <c r="B9" s="38" t="s">
        <v>102</v>
      </c>
      <c r="C9" s="33" t="s">
        <v>97</v>
      </c>
      <c r="D9" s="36"/>
    </row>
    <row r="10" spans="1:4" ht="15.75" x14ac:dyDescent="0.25">
      <c r="A10" s="33"/>
      <c r="B10" s="39"/>
      <c r="C10" s="33"/>
      <c r="D10" s="36"/>
    </row>
    <row r="11" spans="1:4" ht="15.75" x14ac:dyDescent="0.25">
      <c r="A11" s="33"/>
      <c r="B11" s="40" t="s">
        <v>88</v>
      </c>
      <c r="C11" s="33"/>
      <c r="D11" s="36">
        <v>2738</v>
      </c>
    </row>
    <row r="12" spans="1:4" ht="17.25" customHeight="1" x14ac:dyDescent="0.25">
      <c r="A12" s="33"/>
      <c r="B12" s="37" t="s">
        <v>89</v>
      </c>
      <c r="C12" s="33" t="s">
        <v>90</v>
      </c>
      <c r="D12" s="36">
        <v>72090</v>
      </c>
    </row>
    <row r="13" spans="1:4" ht="15.75" x14ac:dyDescent="0.25">
      <c r="A13" s="33"/>
      <c r="B13" s="37" t="s">
        <v>91</v>
      </c>
      <c r="C13" s="33"/>
      <c r="D13" s="36">
        <v>3908</v>
      </c>
    </row>
    <row r="14" spans="1:4" ht="15.75" x14ac:dyDescent="0.25">
      <c r="A14" s="33"/>
      <c r="B14" s="37"/>
      <c r="C14" s="33"/>
      <c r="D14" s="36"/>
    </row>
    <row r="15" spans="1:4" ht="15.75" x14ac:dyDescent="0.25">
      <c r="A15" s="33"/>
      <c r="B15" s="37" t="s">
        <v>92</v>
      </c>
      <c r="C15" s="33"/>
      <c r="D15" s="36">
        <v>4090</v>
      </c>
    </row>
    <row r="16" spans="1:4" ht="29.25" x14ac:dyDescent="0.25">
      <c r="A16" s="33"/>
      <c r="B16" s="39" t="s">
        <v>103</v>
      </c>
      <c r="C16" s="33" t="s">
        <v>104</v>
      </c>
      <c r="D16" s="36"/>
    </row>
    <row r="17" spans="1:4" ht="15.75" x14ac:dyDescent="0.25">
      <c r="A17" s="33"/>
      <c r="B17" s="39" t="s">
        <v>105</v>
      </c>
      <c r="C17" s="33" t="s">
        <v>93</v>
      </c>
      <c r="D17" s="36"/>
    </row>
    <row r="18" spans="1:4" ht="15.75" x14ac:dyDescent="0.25">
      <c r="A18" s="33"/>
      <c r="B18" s="37"/>
      <c r="C18" s="33"/>
      <c r="D18" s="36"/>
    </row>
    <row r="19" spans="1:4" ht="15.75" x14ac:dyDescent="0.25">
      <c r="A19" s="33">
        <v>2</v>
      </c>
      <c r="B19" s="35" t="s">
        <v>94</v>
      </c>
      <c r="C19" s="33"/>
      <c r="D19" s="36">
        <v>6889</v>
      </c>
    </row>
    <row r="20" spans="1:4" ht="15.75" x14ac:dyDescent="0.25">
      <c r="A20" s="33"/>
      <c r="B20" s="39" t="s">
        <v>106</v>
      </c>
      <c r="C20" s="33" t="s">
        <v>97</v>
      </c>
      <c r="D20" s="36"/>
    </row>
    <row r="21" spans="1:4" ht="15.75" x14ac:dyDescent="0.25">
      <c r="A21" s="33"/>
      <c r="B21" s="39" t="s">
        <v>107</v>
      </c>
      <c r="C21" s="33" t="s">
        <v>97</v>
      </c>
      <c r="D21" s="36"/>
    </row>
    <row r="22" spans="1:4" ht="16.5" customHeight="1" x14ac:dyDescent="0.25">
      <c r="A22" s="33"/>
      <c r="B22" s="39" t="s">
        <v>108</v>
      </c>
      <c r="C22" s="33" t="s">
        <v>109</v>
      </c>
      <c r="D22" s="36"/>
    </row>
    <row r="23" spans="1:4" ht="15.75" x14ac:dyDescent="0.25">
      <c r="A23" s="33"/>
      <c r="B23" s="39" t="s">
        <v>110</v>
      </c>
      <c r="C23" s="33" t="s">
        <v>111</v>
      </c>
      <c r="D23" s="36"/>
    </row>
    <row r="24" spans="1:4" ht="30.6" customHeight="1" x14ac:dyDescent="0.25">
      <c r="A24" s="33"/>
      <c r="B24" s="39" t="s">
        <v>112</v>
      </c>
      <c r="C24" s="33" t="s">
        <v>113</v>
      </c>
      <c r="D24" s="36"/>
    </row>
    <row r="25" spans="1:4" ht="16.5" customHeight="1" x14ac:dyDescent="0.25">
      <c r="A25" s="33"/>
      <c r="B25" s="39"/>
      <c r="C25" s="33"/>
      <c r="D25" s="36"/>
    </row>
    <row r="26" spans="1:4" ht="15.75" x14ac:dyDescent="0.25">
      <c r="A26" s="33">
        <v>3</v>
      </c>
      <c r="B26" s="35" t="s">
        <v>95</v>
      </c>
      <c r="C26" s="33"/>
      <c r="D26" s="36"/>
    </row>
    <row r="27" spans="1:4" ht="18" customHeight="1" x14ac:dyDescent="0.25">
      <c r="A27" s="33"/>
      <c r="B27" s="37" t="s">
        <v>114</v>
      </c>
      <c r="C27" s="33" t="s">
        <v>115</v>
      </c>
      <c r="D27" s="36">
        <v>15961</v>
      </c>
    </row>
    <row r="28" spans="1:4" ht="18" customHeight="1" x14ac:dyDescent="0.25">
      <c r="A28" s="33"/>
      <c r="B28" s="37" t="s">
        <v>96</v>
      </c>
      <c r="C28" s="33" t="s">
        <v>116</v>
      </c>
      <c r="D28" s="36">
        <v>1262</v>
      </c>
    </row>
    <row r="29" spans="1:4" ht="15.75" x14ac:dyDescent="0.25">
      <c r="A29" s="33"/>
      <c r="B29" s="37" t="s">
        <v>117</v>
      </c>
      <c r="C29" s="33" t="s">
        <v>118</v>
      </c>
      <c r="D29" s="36">
        <v>4958</v>
      </c>
    </row>
    <row r="30" spans="1:4" ht="18" customHeight="1" x14ac:dyDescent="0.25">
      <c r="A30" s="33"/>
      <c r="B30" s="37" t="s">
        <v>119</v>
      </c>
      <c r="C30" s="33" t="s">
        <v>87</v>
      </c>
      <c r="D30" s="36">
        <v>226</v>
      </c>
    </row>
    <row r="31" spans="1:4" ht="29.25" customHeight="1" x14ac:dyDescent="0.25">
      <c r="A31" s="33"/>
      <c r="B31" s="37" t="s">
        <v>120</v>
      </c>
      <c r="C31" s="33"/>
      <c r="D31" s="36">
        <v>14270</v>
      </c>
    </row>
    <row r="32" spans="1:4" ht="15.75" x14ac:dyDescent="0.25">
      <c r="A32" s="33"/>
      <c r="B32" s="37"/>
      <c r="C32" s="33"/>
      <c r="D32" s="36"/>
    </row>
    <row r="33" spans="1:4" ht="15.6" customHeight="1" x14ac:dyDescent="0.25">
      <c r="A33" s="33">
        <v>4</v>
      </c>
      <c r="B33" s="35" t="s">
        <v>98</v>
      </c>
      <c r="C33" s="33"/>
      <c r="D33" s="36">
        <v>3958</v>
      </c>
    </row>
    <row r="34" spans="1:4" ht="27" customHeight="1" x14ac:dyDescent="0.25">
      <c r="A34" s="34"/>
      <c r="B34" s="41" t="s">
        <v>9</v>
      </c>
      <c r="C34" s="33"/>
      <c r="D34" s="42">
        <f>SUM(D5:D33)</f>
        <v>148316</v>
      </c>
    </row>
    <row r="35" spans="1:4" ht="15.75" x14ac:dyDescent="0.25">
      <c r="A35" s="43"/>
      <c r="B35" s="43"/>
      <c r="C35" s="43"/>
    </row>
    <row r="36" spans="1:4" ht="15.75" x14ac:dyDescent="0.25">
      <c r="A36" s="43"/>
      <c r="B36" s="43"/>
      <c r="C36" s="43"/>
    </row>
    <row r="37" spans="1:4" ht="15.75" x14ac:dyDescent="0.25">
      <c r="A37" s="43"/>
      <c r="B37" s="43"/>
      <c r="C37" s="43"/>
    </row>
    <row r="38" spans="1:4" ht="31.15" customHeight="1" x14ac:dyDescent="0.25">
      <c r="A38" s="43"/>
      <c r="B38" s="44"/>
      <c r="C38" s="45"/>
    </row>
    <row r="39" spans="1:4" ht="15.75" x14ac:dyDescent="0.25">
      <c r="A39" s="43"/>
      <c r="B39" s="43"/>
      <c r="C39" s="45"/>
      <c r="D39" s="46"/>
    </row>
    <row r="40" spans="1:4" ht="26.45" customHeight="1" x14ac:dyDescent="0.25">
      <c r="A40" s="47"/>
      <c r="B40" s="48"/>
      <c r="C40" s="49"/>
    </row>
    <row r="41" spans="1:4" x14ac:dyDescent="0.25">
      <c r="C41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2020-03-16T12:45:59Z</cp:lastPrinted>
  <dcterms:created xsi:type="dcterms:W3CDTF">2018-08-28T07:18:51Z</dcterms:created>
  <dcterms:modified xsi:type="dcterms:W3CDTF">2020-03-19T13:05:56Z</dcterms:modified>
</cp:coreProperties>
</file>