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F27" i="1" l="1"/>
  <c r="D27" i="1"/>
  <c r="F19" i="1"/>
  <c r="D19" i="1"/>
  <c r="G50" i="1" l="1"/>
  <c r="G51" i="1" l="1"/>
  <c r="G49" i="1"/>
  <c r="G48" i="1"/>
  <c r="G52" i="1" l="1"/>
  <c r="F18" i="1"/>
  <c r="E24" i="1"/>
  <c r="G24" i="1" s="1"/>
  <c r="E25" i="1"/>
  <c r="G25" i="1" s="1"/>
  <c r="E26" i="1"/>
  <c r="F26" i="1" s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3" i="1"/>
  <c r="G56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<sst xmlns="http://schemas.openxmlformats.org/spreadsheetml/2006/main" count="150" uniqueCount="131">
  <si>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</si>
  <si>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</si>
  <si>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</si>
  <si>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</si>
  <si>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</si>
  <si>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</si>
  <si>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</si>
  <si>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</si>
  <si>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</si>
  <si>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</si>
  <si>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</si>
  <si>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</si>
  <si>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</si>
  <si>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</si>
  <si>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</si>
  <si>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</si>
  <si>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</si>
  <si>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</si>
  <si>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</si>
  <si>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</si>
  <si>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</si>
  <si>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</si>
  <si>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</si>
  <si>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</si>
  <si>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</si>
  <si>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</si>
  <si>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</si>
  <si>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</si>
  <si>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</si>
  <si>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</si>
  <si>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</si>
  <si>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</si>
  <si>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</si>
  <si>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</si>
  <si>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</si>
  <si>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</si>
  <si>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</si>
  <si>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</si>
  <si>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</si>
  <si>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</si>
  <si>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</si>
  <si>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</si>
  <si>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</si>
  <si>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</si>
  <si>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</si>
  <si>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</si>
  <si>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</si>
  <si>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</si>
  <si>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</si>
  <si>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</si>
  <si>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</si>
  <si>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</si>
  <si>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</si>
  <si>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</si>
  <si>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</si>
  <si>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</si>
  <si>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</si>
  <si>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</si>
  <si>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</si>
  <si>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</si>
  <si>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</si>
  <si>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</si>
  <si>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</si>
  <si>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</si>
  <si>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</si>
  <si>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</si>
  <si>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</si>
  <si>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</si>
  <si>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</si>
  <si>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</si>
  <si>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</si>
  <si>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</si>
  <si>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</si>
  <si>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</si>
  <si>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</si>
  <si>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</si>
  <si>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</si>
  <si>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</si>
  <si>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Блюхера,8</t>
    </r>
  </si>
  <si>
    <t>Задолженность на 01.01.2019</t>
  </si>
  <si>
    <t>Задолженность                                                    на                                   01.01.2020 г.</t>
  </si>
  <si>
    <t>Начислено за период с 01.01.2019 г. по 31.12.2019 г.</t>
  </si>
  <si>
    <t>Оплачено за период с 01.01.2019 г. по 31.12.2019 г.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</si>
  <si>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</si>
  <si>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</si>
  <si>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</si>
  <si>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</si>
  <si>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Содержание и ремонт внутридомового газового оборудования (тариф,договор)</t>
  </si>
  <si>
    <t>ГП ЯО "Северный Водоканал"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</si>
  <si>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</si>
  <si>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 ул. Блюхера </t>
    </r>
    <r>
      <rPr>
        <sz val="12"/>
        <rFont val="Arial"/>
        <family val="2"/>
        <charset val="204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</si>
  <si>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</si>
  <si>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</si>
  <si>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</si>
  <si>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</si>
  <si>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</si>
  <si>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</si>
  <si>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2,1 м.</t>
  </si>
  <si>
    <t>регулировка ц/о</t>
  </si>
  <si>
    <t>45 приб.</t>
  </si>
  <si>
    <t>смена вентилей и сгонов</t>
  </si>
  <si>
    <t>10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</si>
  <si>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</si>
  <si>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</si>
  <si>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</si>
  <si>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</si>
  <si>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</si>
  <si>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</si>
  <si>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0,5 м.</t>
  </si>
  <si>
    <t>установка насоса дренажного</t>
  </si>
  <si>
    <t>1 шт.</t>
  </si>
  <si>
    <t>Электромонтажные работы</t>
  </si>
  <si>
    <t>в том числе смена ламп</t>
  </si>
  <si>
    <t>4 шт.</t>
  </si>
  <si>
    <t>ремонт электрощитов</t>
  </si>
  <si>
    <t>смена электропроводки</t>
  </si>
  <si>
    <t>25 м.</t>
  </si>
  <si>
    <t>смена светильников</t>
  </si>
  <si>
    <t>смена выключателей</t>
  </si>
  <si>
    <t>2 шт.</t>
  </si>
  <si>
    <t>Обходы и осмотры вводных, распределительных, и этажных щитов</t>
  </si>
  <si>
    <t>Общестроительные работы</t>
  </si>
  <si>
    <t>Укрепление карнизного свеса</t>
  </si>
  <si>
    <t>2 м.</t>
  </si>
  <si>
    <t>Окраска дверей и перил</t>
  </si>
  <si>
    <t>12,6 м2</t>
  </si>
  <si>
    <t>Осмотры конструктивных элементов здания</t>
  </si>
  <si>
    <t>Прочие работы</t>
  </si>
  <si>
    <t>Благоустройство</t>
  </si>
  <si>
    <t>Спиливание деревьев</t>
  </si>
  <si>
    <t>28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</si>
</sst>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8" fillId="0" borderId="0" xfId="0" applyNumberFormat="1" applyFont="1"/>
    <xf numFmtId="164" fontId="17" fillId="0" borderId="1" xfId="0" applyNumberFormat="1" applyFont="1" applyBorder="1"/>
    <xf numFmtId="0" fontId="20" fillId="0" borderId="1" xfId="0" applyFon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2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tabSelected="1" workbookViewId="0">
      <pane xSplit="6" ySplit="14" topLeftCell="G51" activePane="bottomRight" state="frozen"/>
      <selection pane="topRight" activeCell="G1" sqref="G1"/>
      <selection pane="bottomLeft" activeCell="A14" sqref="A14"/>
      <selection pane="bottomRight" activeCell="H19" sqref="H19:J21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58" t="s">
        <v>24</v>
      </c>
      <c r="B2" s="58"/>
      <c r="C2" s="58"/>
      <c r="D2" s="58"/>
      <c r="E2" s="58"/>
      <c r="F2" s="58"/>
      <c r="G2" s="58"/>
    </row>
    <row r="3" spans="1:7" ht="15.75" thickBot="1" x14ac:dyDescent="0.3">
      <c r="A3" s="59" t="s">
        <v>25</v>
      </c>
      <c r="B3" s="59"/>
      <c r="C3" s="59"/>
      <c r="D3" s="59"/>
      <c r="E3" s="59"/>
      <c r="F3" s="59"/>
      <c r="G3" s="59"/>
    </row>
    <row r="4" spans="1:7" ht="8.25" customHeight="1" x14ac:dyDescent="0.25"/>
    <row r="5" spans="1:7" x14ac:dyDescent="0.25">
      <c r="A5" s="58" t="s">
        <v>26</v>
      </c>
      <c r="B5" s="58"/>
      <c r="C5" s="58"/>
      <c r="D5" s="58"/>
      <c r="E5" s="58"/>
      <c r="F5" s="58"/>
      <c r="G5" s="58"/>
    </row>
    <row r="6" spans="1:7" ht="13.5" customHeight="1" x14ac:dyDescent="0.25">
      <c r="A6" s="64" t="s">
        <v>27</v>
      </c>
      <c r="B6" s="64"/>
      <c r="C6" s="64"/>
      <c r="D6" s="64"/>
      <c r="E6" s="64"/>
      <c r="F6" s="64"/>
      <c r="G6" s="64"/>
    </row>
    <row r="7" spans="1:7" ht="15" customHeight="1" x14ac:dyDescent="0.25">
      <c r="A7" s="65" t="s">
        <v>86</v>
      </c>
      <c r="B7" s="65"/>
      <c r="C7" s="65"/>
      <c r="D7" s="65"/>
      <c r="E7" s="65"/>
      <c r="F7" s="65"/>
      <c r="G7" s="65"/>
    </row>
    <row r="8" spans="1:7" ht="15.75" x14ac:dyDescent="0.25">
      <c r="A8" s="64" t="s">
        <v>78</v>
      </c>
      <c r="B8" s="64"/>
      <c r="C8" s="64"/>
      <c r="D8" s="64"/>
      <c r="E8" s="64"/>
      <c r="F8" s="64"/>
      <c r="G8" s="64"/>
    </row>
    <row r="9" spans="1:7" ht="9.75" customHeight="1" x14ac:dyDescent="0.25"/>
    <row r="10" spans="1:7" x14ac:dyDescent="0.25">
      <c r="A10" s="67" t="s">
        <v>29</v>
      </c>
      <c r="B10" s="67"/>
      <c r="C10" s="67"/>
      <c r="D10" s="67"/>
      <c r="E10" s="67"/>
    </row>
    <row r="11" spans="1:7" x14ac:dyDescent="0.25">
      <c r="A11" s="67" t="s">
        <v>30</v>
      </c>
      <c r="B11" s="67"/>
      <c r="C11" s="67"/>
      <c r="D11" s="67"/>
      <c r="E11" s="67"/>
      <c r="G11" s="36">
        <v>-51335.3</v>
      </c>
    </row>
    <row r="12" spans="1:7" ht="11.25" customHeight="1" x14ac:dyDescent="0.25"/>
    <row r="13" spans="1:7" x14ac:dyDescent="0.25">
      <c r="A13" s="66" t="s">
        <v>28</v>
      </c>
      <c r="B13" s="66"/>
      <c r="C13" s="66"/>
      <c r="D13" s="66"/>
      <c r="E13" s="66"/>
    </row>
    <row r="15" spans="1:7" ht="36" x14ac:dyDescent="0.25">
      <c r="A15" s="63" t="s">
        <v>0</v>
      </c>
      <c r="B15" s="63"/>
      <c r="C15" s="14" t="s">
        <v>79</v>
      </c>
      <c r="D15" s="1" t="s">
        <v>81</v>
      </c>
      <c r="E15" s="4" t="s">
        <v>15</v>
      </c>
      <c r="F15" s="1" t="s">
        <v>82</v>
      </c>
      <c r="G15" s="17" t="s">
        <v>80</v>
      </c>
    </row>
    <row r="16" spans="1:7" x14ac:dyDescent="0.25">
      <c r="A16" s="63"/>
      <c r="B16" s="63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69">
        <v>1</v>
      </c>
      <c r="B17" s="69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70" t="s">
        <v>69</v>
      </c>
      <c r="B18" s="70"/>
      <c r="C18" s="16">
        <f>C19+C20+C21+C22+C23</f>
        <v>65411.57</v>
      </c>
      <c r="D18" s="12">
        <f>D19+D20+D21+D22+D23</f>
        <v>324094.32</v>
      </c>
      <c r="E18" s="12">
        <f>E19+E20+E21+E22+E23</f>
        <v>389505.88999999996</v>
      </c>
      <c r="F18" s="12">
        <f>F19+F20+F21+F22+F23</f>
        <v>323573.01</v>
      </c>
      <c r="G18" s="16">
        <f>G19+G20+G21+G22+G23</f>
        <v>65932.88</v>
      </c>
      <c r="H18" s="23"/>
    </row>
    <row r="19" spans="1:10" x14ac:dyDescent="0.25">
      <c r="A19" s="60" t="s">
        <v>1</v>
      </c>
      <c r="B19" s="60"/>
      <c r="C19" s="16">
        <v>61849.7</v>
      </c>
      <c r="D19" s="12">
        <f>293464.08+7229.22</f>
        <v>300693.3</v>
      </c>
      <c r="E19" s="12">
        <f>C19+D19</f>
        <v>362543</v>
      </c>
      <c r="F19" s="12">
        <f>292042.6+480.51+147.88+7489.82</f>
        <v>300160.81</v>
      </c>
      <c r="G19" s="16">
        <f>E19-F19</f>
        <v>62382.19</v>
      </c>
      <c r="H19" s="23"/>
    </row>
    <row r="20" spans="1:10" x14ac:dyDescent="0.25">
      <c r="A20" s="60" t="s">
        <v>2</v>
      </c>
      <c r="B20" s="60"/>
      <c r="C20" s="16">
        <v>183.99</v>
      </c>
      <c r="D20" s="12">
        <v>1213.44</v>
      </c>
      <c r="E20" s="12">
        <f t="shared" ref="E20:E27" si="0">C20+D20</f>
        <v>1397.43</v>
      </c>
      <c r="F20" s="12">
        <v>1197.95</v>
      </c>
      <c r="G20" s="16">
        <f t="shared" ref="G20:G23" si="1">E20-F20</f>
        <v>199.48000000000002</v>
      </c>
      <c r="H20" s="26"/>
      <c r="I20" s="26"/>
      <c r="J20" s="26"/>
    </row>
    <row r="21" spans="1:10" x14ac:dyDescent="0.25">
      <c r="A21" s="60" t="s">
        <v>3</v>
      </c>
      <c r="B21" s="60"/>
      <c r="C21" s="16">
        <v>642.04</v>
      </c>
      <c r="D21" s="12">
        <v>5200.2</v>
      </c>
      <c r="E21" s="12">
        <f t="shared" si="0"/>
        <v>5842.24</v>
      </c>
      <c r="F21" s="12">
        <v>5127.54</v>
      </c>
      <c r="G21" s="16">
        <f t="shared" si="1"/>
        <v>714.69999999999982</v>
      </c>
    </row>
    <row r="22" spans="1:10" x14ac:dyDescent="0.25">
      <c r="A22" s="60" t="s">
        <v>4</v>
      </c>
      <c r="B22" s="60"/>
      <c r="C22" s="16">
        <v>245.76</v>
      </c>
      <c r="D22" s="12">
        <v>1733.4</v>
      </c>
      <c r="E22" s="12">
        <f t="shared" si="0"/>
        <v>1979.16</v>
      </c>
      <c r="F22" s="12">
        <v>1711.21</v>
      </c>
      <c r="G22" s="16">
        <f t="shared" si="1"/>
        <v>267.95000000000005</v>
      </c>
    </row>
    <row r="23" spans="1:10" x14ac:dyDescent="0.25">
      <c r="A23" s="60" t="s">
        <v>5</v>
      </c>
      <c r="B23" s="60"/>
      <c r="C23" s="16">
        <v>2490.08</v>
      </c>
      <c r="D23" s="12">
        <v>15253.98</v>
      </c>
      <c r="E23" s="12">
        <f t="shared" si="0"/>
        <v>17744.059999999998</v>
      </c>
      <c r="F23" s="12">
        <v>15375.5</v>
      </c>
      <c r="G23" s="16">
        <f t="shared" si="1"/>
        <v>2368.5599999999977</v>
      </c>
    </row>
    <row r="24" spans="1:10" x14ac:dyDescent="0.25">
      <c r="A24" s="71" t="s">
        <v>6</v>
      </c>
      <c r="B24" s="71"/>
      <c r="C24" s="16">
        <v>126918.89</v>
      </c>
      <c r="D24" s="12">
        <v>629050.80000000005</v>
      </c>
      <c r="E24" s="12">
        <f t="shared" si="0"/>
        <v>755969.69000000006</v>
      </c>
      <c r="F24" s="12">
        <v>629249.97</v>
      </c>
      <c r="G24" s="16">
        <f>E24-F24</f>
        <v>126719.72000000009</v>
      </c>
    </row>
    <row r="25" spans="1:10" x14ac:dyDescent="0.25">
      <c r="A25" s="71" t="s">
        <v>7</v>
      </c>
      <c r="B25" s="71"/>
      <c r="C25" s="16">
        <v>88578.16</v>
      </c>
      <c r="D25" s="12">
        <v>206054.04</v>
      </c>
      <c r="E25" s="12">
        <f t="shared" si="0"/>
        <v>294632.2</v>
      </c>
      <c r="F25" s="12">
        <v>209325.19</v>
      </c>
      <c r="G25" s="16">
        <f t="shared" ref="G25:G27" si="2">E25-F25</f>
        <v>85307.010000000009</v>
      </c>
    </row>
    <row r="26" spans="1:10" x14ac:dyDescent="0.25">
      <c r="A26" s="71" t="s">
        <v>8</v>
      </c>
      <c r="B26" s="71"/>
      <c r="C26" s="16">
        <v>0</v>
      </c>
      <c r="D26" s="12">
        <v>5116.08</v>
      </c>
      <c r="E26" s="12">
        <f t="shared" si="0"/>
        <v>5116.08</v>
      </c>
      <c r="F26" s="12">
        <f>E26</f>
        <v>5116.08</v>
      </c>
      <c r="G26" s="16">
        <f t="shared" si="2"/>
        <v>0</v>
      </c>
    </row>
    <row r="27" spans="1:10" x14ac:dyDescent="0.25">
      <c r="A27" s="71" t="s">
        <v>75</v>
      </c>
      <c r="B27" s="71"/>
      <c r="C27" s="16">
        <v>17282.62</v>
      </c>
      <c r="D27" s="12">
        <f>74837.76-1579.37</f>
        <v>73258.39</v>
      </c>
      <c r="E27" s="12">
        <f t="shared" si="0"/>
        <v>90541.01</v>
      </c>
      <c r="F27" s="12">
        <f>18841.53+26947.2</f>
        <v>45788.729999999996</v>
      </c>
      <c r="G27" s="16">
        <f t="shared" si="2"/>
        <v>44752.28</v>
      </c>
    </row>
    <row r="28" spans="1:10" x14ac:dyDescent="0.25">
      <c r="A28" s="61" t="s">
        <v>9</v>
      </c>
      <c r="B28" s="61"/>
      <c r="C28" s="16">
        <f>C18++C24+C25+C26+C27</f>
        <v>298191.24</v>
      </c>
      <c r="D28" s="12">
        <f>D18+D24+D25+D26+D27</f>
        <v>1237573.6300000001</v>
      </c>
      <c r="E28" s="12">
        <f>E18+E24+E25+E26+E27</f>
        <v>1535764.87</v>
      </c>
      <c r="F28" s="12">
        <f>F18+F24+F25+F26+F27</f>
        <v>1213052.98</v>
      </c>
      <c r="G28" s="16">
        <f>G18+G24+G25+G26+G27</f>
        <v>322711.89000000013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62" t="s">
        <v>11</v>
      </c>
      <c r="C32" s="62"/>
      <c r="D32" s="62"/>
      <c r="E32" s="62"/>
      <c r="F32" s="2" t="s">
        <v>12</v>
      </c>
      <c r="G32" s="3" t="s">
        <v>16</v>
      </c>
    </row>
    <row r="33" spans="1:13" x14ac:dyDescent="0.25">
      <c r="A33" s="5" t="s">
        <v>17</v>
      </c>
      <c r="B33" s="68" t="s">
        <v>32</v>
      </c>
      <c r="C33" s="68"/>
      <c r="D33" s="68"/>
      <c r="E33" s="68"/>
      <c r="F33" s="13" t="s">
        <v>64</v>
      </c>
      <c r="G33" s="20">
        <v>18027.12</v>
      </c>
      <c r="K33" s="23"/>
    </row>
    <row r="34" spans="1:13" ht="34.5" x14ac:dyDescent="0.25">
      <c r="A34" s="5" t="s">
        <v>18</v>
      </c>
      <c r="B34" s="68" t="s">
        <v>33</v>
      </c>
      <c r="C34" s="68"/>
      <c r="D34" s="68"/>
      <c r="E34" s="68"/>
      <c r="F34" s="1" t="s">
        <v>72</v>
      </c>
      <c r="G34" s="20">
        <v>12133.8</v>
      </c>
      <c r="K34" s="23"/>
    </row>
    <row r="35" spans="1:13" ht="32.25" customHeight="1" x14ac:dyDescent="0.25">
      <c r="A35" s="6" t="s">
        <v>19</v>
      </c>
      <c r="B35" s="92" t="s">
        <v>34</v>
      </c>
      <c r="C35" s="92"/>
      <c r="D35" s="92"/>
      <c r="E35" s="92"/>
      <c r="F35" s="80" t="s">
        <v>73</v>
      </c>
      <c r="G35" s="20">
        <v>150120</v>
      </c>
      <c r="K35" s="23"/>
    </row>
    <row r="36" spans="1:13" x14ac:dyDescent="0.25">
      <c r="A36" s="25" t="s">
        <v>20</v>
      </c>
      <c r="B36" s="72" t="s">
        <v>77</v>
      </c>
      <c r="C36" s="72"/>
      <c r="D36" s="72"/>
      <c r="E36" s="72"/>
      <c r="F36" s="81"/>
      <c r="G36" s="20">
        <v>0</v>
      </c>
      <c r="K36" s="23"/>
    </row>
    <row r="37" spans="1:13" x14ac:dyDescent="0.25">
      <c r="A37" s="25" t="s">
        <v>21</v>
      </c>
      <c r="B37" s="72" t="s">
        <v>74</v>
      </c>
      <c r="C37" s="72"/>
      <c r="D37" s="72"/>
      <c r="E37" s="72"/>
      <c r="F37" s="81"/>
      <c r="G37" s="20">
        <v>0</v>
      </c>
      <c r="K37" s="23"/>
    </row>
    <row r="38" spans="1:13" x14ac:dyDescent="0.25">
      <c r="A38" s="5" t="s">
        <v>22</v>
      </c>
      <c r="B38" s="68" t="s">
        <v>35</v>
      </c>
      <c r="C38" s="68"/>
      <c r="D38" s="68"/>
      <c r="E38" s="68"/>
      <c r="F38" s="81"/>
      <c r="G38" s="20">
        <v>20280.84</v>
      </c>
      <c r="K38" s="23"/>
    </row>
    <row r="39" spans="1:13" x14ac:dyDescent="0.25">
      <c r="A39" s="5" t="s">
        <v>31</v>
      </c>
      <c r="B39" s="68" t="s">
        <v>83</v>
      </c>
      <c r="C39" s="68"/>
      <c r="D39" s="68"/>
      <c r="E39" s="68"/>
      <c r="F39" s="82"/>
      <c r="G39" s="20">
        <v>2426.52</v>
      </c>
      <c r="K39" s="23"/>
    </row>
    <row r="40" spans="1:13" ht="18.75" customHeight="1" x14ac:dyDescent="0.25">
      <c r="A40" s="5" t="s">
        <v>36</v>
      </c>
      <c r="B40" s="76" t="s">
        <v>87</v>
      </c>
      <c r="C40" s="76"/>
      <c r="D40" s="76"/>
      <c r="E40" s="76"/>
      <c r="F40" s="19" t="s">
        <v>62</v>
      </c>
      <c r="G40" s="20">
        <v>3466.8</v>
      </c>
      <c r="K40" s="23"/>
    </row>
    <row r="41" spans="1:13" ht="15.75" customHeight="1" x14ac:dyDescent="0.25">
      <c r="A41" s="25" t="s">
        <v>40</v>
      </c>
      <c r="B41" s="73" t="s">
        <v>70</v>
      </c>
      <c r="C41" s="74"/>
      <c r="D41" s="74"/>
      <c r="E41" s="75"/>
      <c r="F41" s="19"/>
      <c r="G41" s="20">
        <v>0</v>
      </c>
      <c r="K41" s="23"/>
    </row>
    <row r="42" spans="1:13" ht="15.75" customHeight="1" x14ac:dyDescent="0.25">
      <c r="A42" s="25" t="s">
        <v>41</v>
      </c>
      <c r="B42" s="73" t="s">
        <v>67</v>
      </c>
      <c r="C42" s="74"/>
      <c r="D42" s="74"/>
      <c r="E42" s="75"/>
      <c r="F42" s="19"/>
      <c r="G42" s="20">
        <v>0</v>
      </c>
      <c r="K42" s="23"/>
    </row>
    <row r="43" spans="1:13" x14ac:dyDescent="0.25">
      <c r="A43" s="5" t="s">
        <v>42</v>
      </c>
      <c r="B43" s="68" t="s">
        <v>37</v>
      </c>
      <c r="C43" s="68"/>
      <c r="D43" s="68"/>
      <c r="E43" s="68"/>
      <c r="F43" s="13" t="s">
        <v>76</v>
      </c>
      <c r="G43" s="20">
        <v>24512.799999999999</v>
      </c>
      <c r="K43" s="23"/>
    </row>
    <row r="44" spans="1:13" x14ac:dyDescent="0.25">
      <c r="A44" s="5" t="s">
        <v>43</v>
      </c>
      <c r="B44" s="68" t="s">
        <v>38</v>
      </c>
      <c r="C44" s="68"/>
      <c r="D44" s="68"/>
      <c r="E44" s="68"/>
      <c r="F44" s="13" t="s">
        <v>76</v>
      </c>
      <c r="G44" s="20">
        <v>56236.75</v>
      </c>
      <c r="I44" s="22"/>
      <c r="K44" s="33"/>
    </row>
    <row r="45" spans="1:13" x14ac:dyDescent="0.25">
      <c r="A45" s="25" t="s">
        <v>44</v>
      </c>
      <c r="B45" s="73" t="s">
        <v>71</v>
      </c>
      <c r="C45" s="74"/>
      <c r="D45" s="74"/>
      <c r="E45" s="75"/>
      <c r="F45" s="13"/>
      <c r="G45" s="20">
        <v>0</v>
      </c>
      <c r="K45" s="23"/>
      <c r="L45" s="27"/>
      <c r="M45" s="26"/>
    </row>
    <row r="46" spans="1:13" x14ac:dyDescent="0.25">
      <c r="A46" s="5" t="s">
        <v>46</v>
      </c>
      <c r="B46" s="68" t="s">
        <v>39</v>
      </c>
      <c r="C46" s="68"/>
      <c r="D46" s="68"/>
      <c r="E46" s="68"/>
      <c r="F46" s="18" t="s">
        <v>63</v>
      </c>
      <c r="G46" s="20">
        <v>371.71</v>
      </c>
      <c r="K46" s="23"/>
    </row>
    <row r="47" spans="1:13" x14ac:dyDescent="0.25">
      <c r="A47" s="77" t="s">
        <v>45</v>
      </c>
      <c r="B47" s="78"/>
      <c r="C47" s="78"/>
      <c r="D47" s="78"/>
      <c r="E47" s="79"/>
      <c r="F47" s="5"/>
      <c r="G47" s="20"/>
      <c r="K47" s="23"/>
    </row>
    <row r="48" spans="1:13" x14ac:dyDescent="0.25">
      <c r="A48" s="5" t="s">
        <v>47</v>
      </c>
      <c r="B48" s="68" t="s">
        <v>2</v>
      </c>
      <c r="C48" s="68"/>
      <c r="D48" s="68"/>
      <c r="E48" s="68"/>
      <c r="F48" s="38" t="s">
        <v>88</v>
      </c>
      <c r="G48" s="20">
        <f>D20</f>
        <v>1213.44</v>
      </c>
    </row>
    <row r="49" spans="1:7" x14ac:dyDescent="0.25">
      <c r="A49" s="5" t="s">
        <v>48</v>
      </c>
      <c r="B49" s="68" t="s">
        <v>3</v>
      </c>
      <c r="C49" s="68"/>
      <c r="D49" s="68"/>
      <c r="E49" s="68"/>
      <c r="F49" s="13" t="s">
        <v>65</v>
      </c>
      <c r="G49" s="20">
        <f>D21</f>
        <v>5200.2</v>
      </c>
    </row>
    <row r="50" spans="1:7" x14ac:dyDescent="0.25">
      <c r="A50" s="5" t="s">
        <v>50</v>
      </c>
      <c r="B50" s="68" t="s">
        <v>49</v>
      </c>
      <c r="C50" s="68"/>
      <c r="D50" s="68"/>
      <c r="E50" s="68"/>
      <c r="F50" s="13" t="s">
        <v>66</v>
      </c>
      <c r="G50" s="20">
        <f>D23</f>
        <v>15253.98</v>
      </c>
    </row>
    <row r="51" spans="1:7" x14ac:dyDescent="0.25">
      <c r="A51" s="5" t="s">
        <v>51</v>
      </c>
      <c r="B51" s="68" t="s">
        <v>4</v>
      </c>
      <c r="C51" s="68"/>
      <c r="D51" s="68"/>
      <c r="E51" s="68"/>
      <c r="F51" s="38" t="s">
        <v>88</v>
      </c>
      <c r="G51" s="20">
        <f>D22</f>
        <v>1733.4</v>
      </c>
    </row>
    <row r="52" spans="1:7" x14ac:dyDescent="0.25">
      <c r="A52" s="5" t="s">
        <v>52</v>
      </c>
      <c r="B52" s="91" t="s">
        <v>15</v>
      </c>
      <c r="C52" s="91"/>
      <c r="D52" s="91"/>
      <c r="E52" s="91"/>
      <c r="F52" s="5"/>
      <c r="G52" s="12">
        <f>SUM(G33:G51)</f>
        <v>310977.36</v>
      </c>
    </row>
    <row r="53" spans="1:7" x14ac:dyDescent="0.25">
      <c r="A53" s="5" t="s">
        <v>68</v>
      </c>
      <c r="B53" s="77" t="s">
        <v>84</v>
      </c>
      <c r="C53" s="78"/>
      <c r="D53" s="78"/>
      <c r="E53" s="78"/>
      <c r="F53" s="79"/>
      <c r="G53" s="37">
        <f>G11+F18+F26+F27-G52</f>
        <v>12165.160000000033</v>
      </c>
    </row>
    <row r="55" spans="1:7" x14ac:dyDescent="0.25">
      <c r="A55" s="90" t="s">
        <v>53</v>
      </c>
      <c r="B55" s="90"/>
      <c r="C55" s="10"/>
      <c r="D55" s="10"/>
      <c r="E55" s="10"/>
    </row>
    <row r="56" spans="1:7" x14ac:dyDescent="0.25">
      <c r="A56" s="83" t="s">
        <v>85</v>
      </c>
      <c r="B56" s="83"/>
      <c r="C56" s="83"/>
      <c r="D56" s="83"/>
      <c r="E56" s="83"/>
      <c r="G56" s="24">
        <f>G24+G25</f>
        <v>212026.7300000001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90" t="s">
        <v>54</v>
      </c>
      <c r="B58" s="90"/>
      <c r="C58" s="10"/>
      <c r="D58" s="10"/>
      <c r="E58" s="10"/>
    </row>
    <row r="60" spans="1:7" x14ac:dyDescent="0.25">
      <c r="A60" s="13" t="s">
        <v>10</v>
      </c>
      <c r="B60" s="84" t="s">
        <v>57</v>
      </c>
      <c r="C60" s="85"/>
      <c r="D60" s="85"/>
      <c r="E60" s="86"/>
      <c r="F60" s="11" t="s">
        <v>55</v>
      </c>
      <c r="G60" s="5" t="s">
        <v>56</v>
      </c>
    </row>
    <row r="61" spans="1:7" x14ac:dyDescent="0.25">
      <c r="A61" s="13" t="s">
        <v>17</v>
      </c>
      <c r="B61" s="87" t="s">
        <v>58</v>
      </c>
      <c r="C61" s="88"/>
      <c r="D61" s="88"/>
      <c r="E61" s="89"/>
      <c r="F61" s="34"/>
      <c r="G61" s="35"/>
    </row>
    <row r="62" spans="1:7" x14ac:dyDescent="0.25">
      <c r="A62" s="13" t="s">
        <v>18</v>
      </c>
      <c r="B62" s="87" t="s">
        <v>59</v>
      </c>
      <c r="C62" s="88"/>
      <c r="D62" s="88"/>
      <c r="E62" s="89"/>
      <c r="F62" s="34"/>
      <c r="G62" s="34"/>
    </row>
    <row r="63" spans="1:7" x14ac:dyDescent="0.25">
      <c r="A63" s="13" t="s">
        <v>19</v>
      </c>
      <c r="B63" s="87" t="s">
        <v>60</v>
      </c>
      <c r="C63" s="88"/>
      <c r="D63" s="88"/>
      <c r="E63" s="89"/>
      <c r="F63" s="29">
        <v>1</v>
      </c>
      <c r="G63" s="28">
        <v>13180.3</v>
      </c>
    </row>
    <row r="64" spans="1:7" x14ac:dyDescent="0.25">
      <c r="A64" s="30"/>
      <c r="B64" s="31"/>
      <c r="C64" s="31"/>
      <c r="D64" s="31"/>
      <c r="E64" s="31"/>
      <c r="F64" s="32"/>
      <c r="G64" s="33"/>
    </row>
    <row r="65" spans="1:7" x14ac:dyDescent="0.25">
      <c r="A65" s="30"/>
      <c r="B65" s="31"/>
      <c r="C65" s="31"/>
      <c r="D65" s="31"/>
      <c r="E65" s="31"/>
      <c r="F65" s="32"/>
      <c r="G65" s="33"/>
    </row>
  </sheetData>
  <mergeCells count="52">
    <mergeCell ref="F35:F39"/>
    <mergeCell ref="B51:E51"/>
    <mergeCell ref="B46:E46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35:E35"/>
    <mergeCell ref="A47:E47"/>
    <mergeCell ref="B45:E45"/>
    <mergeCell ref="B49:E49"/>
    <mergeCell ref="B50:E50"/>
    <mergeCell ref="B48:E48"/>
    <mergeCell ref="B36:E36"/>
    <mergeCell ref="B37:E37"/>
    <mergeCell ref="B44:E44"/>
    <mergeCell ref="B41:E41"/>
    <mergeCell ref="B42:E42"/>
    <mergeCell ref="B38:E38"/>
    <mergeCell ref="B40:E40"/>
    <mergeCell ref="B43:E43"/>
    <mergeCell ref="B39:E39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2" workbookViewId="0">
      <selection activeCell="E5" sqref="E5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9" t="s">
        <v>89</v>
      </c>
    </row>
    <row r="2" spans="1:4" ht="79.5" customHeight="1" x14ac:dyDescent="0.25">
      <c r="A2" s="93" t="s">
        <v>90</v>
      </c>
      <c r="B2" s="94"/>
      <c r="C2" s="94"/>
      <c r="D2" s="94"/>
    </row>
    <row r="3" spans="1:4" ht="26.45" customHeight="1" x14ac:dyDescent="0.25">
      <c r="A3" s="40" t="s">
        <v>10</v>
      </c>
      <c r="B3" s="40" t="s">
        <v>91</v>
      </c>
      <c r="C3" s="40" t="s">
        <v>92</v>
      </c>
      <c r="D3" s="41" t="s">
        <v>93</v>
      </c>
    </row>
    <row r="4" spans="1:4" ht="15.75" x14ac:dyDescent="0.25">
      <c r="A4" s="40">
        <v>1</v>
      </c>
      <c r="B4" s="42" t="s">
        <v>94</v>
      </c>
      <c r="C4" s="41"/>
      <c r="D4" s="43"/>
    </row>
    <row r="5" spans="1:4" ht="30.75" x14ac:dyDescent="0.25">
      <c r="A5" s="40"/>
      <c r="B5" s="44" t="s">
        <v>95</v>
      </c>
      <c r="C5" s="40"/>
      <c r="D5" s="43">
        <v>11847</v>
      </c>
    </row>
    <row r="6" spans="1:4" ht="29.25" x14ac:dyDescent="0.25">
      <c r="A6" s="40"/>
      <c r="B6" s="45" t="s">
        <v>96</v>
      </c>
      <c r="C6" s="40" t="s">
        <v>97</v>
      </c>
      <c r="D6" s="43"/>
    </row>
    <row r="7" spans="1:4" ht="15.75" x14ac:dyDescent="0.25">
      <c r="A7" s="40"/>
      <c r="B7" s="45" t="s">
        <v>98</v>
      </c>
      <c r="C7" s="40" t="s">
        <v>99</v>
      </c>
      <c r="D7" s="43"/>
    </row>
    <row r="8" spans="1:4" ht="15.75" x14ac:dyDescent="0.25">
      <c r="A8" s="40"/>
      <c r="B8" s="45" t="s">
        <v>100</v>
      </c>
      <c r="C8" s="40" t="s">
        <v>101</v>
      </c>
      <c r="D8" s="43"/>
    </row>
    <row r="9" spans="1:4" ht="15.75" x14ac:dyDescent="0.25">
      <c r="A9" s="40"/>
      <c r="B9" s="46"/>
      <c r="C9" s="40"/>
      <c r="D9" s="43"/>
    </row>
    <row r="10" spans="1:4" ht="15.75" x14ac:dyDescent="0.25">
      <c r="A10" s="40"/>
      <c r="B10" s="44" t="s">
        <v>102</v>
      </c>
      <c r="C10" s="40"/>
      <c r="D10" s="43">
        <v>1805</v>
      </c>
    </row>
    <row r="11" spans="1:4" ht="17.25" customHeight="1" x14ac:dyDescent="0.25">
      <c r="A11" s="40"/>
      <c r="B11" s="44" t="s">
        <v>103</v>
      </c>
      <c r="C11" s="40" t="s">
        <v>104</v>
      </c>
      <c r="D11" s="43">
        <v>28027</v>
      </c>
    </row>
    <row r="12" spans="1:4" ht="15.75" x14ac:dyDescent="0.25">
      <c r="A12" s="40"/>
      <c r="B12" s="44" t="s">
        <v>105</v>
      </c>
      <c r="C12" s="40"/>
      <c r="D12" s="43">
        <v>1781</v>
      </c>
    </row>
    <row r="13" spans="1:4" ht="15.75" x14ac:dyDescent="0.25">
      <c r="A13" s="40"/>
      <c r="B13" s="44"/>
      <c r="C13" s="40"/>
      <c r="D13" s="43"/>
    </row>
    <row r="14" spans="1:4" ht="15.75" x14ac:dyDescent="0.25">
      <c r="A14" s="40"/>
      <c r="B14" s="44" t="s">
        <v>106</v>
      </c>
      <c r="C14" s="40"/>
      <c r="D14" s="43">
        <v>4179</v>
      </c>
    </row>
    <row r="15" spans="1:4" ht="29.25" x14ac:dyDescent="0.25">
      <c r="A15" s="40"/>
      <c r="B15" s="46" t="s">
        <v>107</v>
      </c>
      <c r="C15" s="40" t="s">
        <v>108</v>
      </c>
      <c r="D15" s="43"/>
    </row>
    <row r="16" spans="1:4" ht="15.75" x14ac:dyDescent="0.25">
      <c r="A16" s="40"/>
      <c r="B16" s="46" t="s">
        <v>109</v>
      </c>
      <c r="C16" s="40" t="s">
        <v>110</v>
      </c>
      <c r="D16" s="43"/>
    </row>
    <row r="17" spans="1:4" ht="15.75" x14ac:dyDescent="0.25">
      <c r="A17" s="40"/>
      <c r="B17" s="44"/>
      <c r="C17" s="40"/>
      <c r="D17" s="43"/>
    </row>
    <row r="18" spans="1:4" ht="15.75" x14ac:dyDescent="0.25">
      <c r="A18" s="40">
        <v>2</v>
      </c>
      <c r="B18" s="42" t="s">
        <v>111</v>
      </c>
      <c r="C18" s="40"/>
      <c r="D18" s="43">
        <v>8180</v>
      </c>
    </row>
    <row r="19" spans="1:4" ht="15.75" x14ac:dyDescent="0.25">
      <c r="A19" s="40"/>
      <c r="B19" s="46" t="s">
        <v>112</v>
      </c>
      <c r="C19" s="40" t="s">
        <v>113</v>
      </c>
      <c r="D19" s="43"/>
    </row>
    <row r="20" spans="1:4" ht="15.75" x14ac:dyDescent="0.25">
      <c r="A20" s="40"/>
      <c r="B20" s="46" t="s">
        <v>114</v>
      </c>
      <c r="C20" s="40" t="s">
        <v>101</v>
      </c>
      <c r="D20" s="43"/>
    </row>
    <row r="21" spans="1:4" ht="15.75" x14ac:dyDescent="0.25">
      <c r="A21" s="40"/>
      <c r="B21" s="46" t="s">
        <v>115</v>
      </c>
      <c r="C21" s="40" t="s">
        <v>116</v>
      </c>
      <c r="D21" s="43"/>
    </row>
    <row r="22" spans="1:4" ht="15.75" x14ac:dyDescent="0.25">
      <c r="A22" s="40"/>
      <c r="B22" s="46" t="s">
        <v>117</v>
      </c>
      <c r="C22" s="40" t="s">
        <v>110</v>
      </c>
      <c r="D22" s="43"/>
    </row>
    <row r="23" spans="1:4" ht="15.75" x14ac:dyDescent="0.25">
      <c r="A23" s="40"/>
      <c r="B23" s="46" t="s">
        <v>118</v>
      </c>
      <c r="C23" s="40" t="s">
        <v>119</v>
      </c>
      <c r="D23" s="43"/>
    </row>
    <row r="24" spans="1:4" ht="30.6" customHeight="1" x14ac:dyDescent="0.25">
      <c r="A24" s="40"/>
      <c r="B24" s="46" t="s">
        <v>120</v>
      </c>
      <c r="C24" s="40" t="s">
        <v>101</v>
      </c>
      <c r="D24" s="43"/>
    </row>
    <row r="25" spans="1:4" ht="15" customHeight="1" x14ac:dyDescent="0.25">
      <c r="A25" s="40"/>
      <c r="B25" s="46"/>
      <c r="C25" s="40"/>
      <c r="D25" s="43"/>
    </row>
    <row r="26" spans="1:4" ht="15.75" x14ac:dyDescent="0.25">
      <c r="A26" s="40">
        <v>3</v>
      </c>
      <c r="B26" s="42" t="s">
        <v>121</v>
      </c>
      <c r="C26" s="40"/>
      <c r="D26" s="43"/>
    </row>
    <row r="27" spans="1:4" ht="18" customHeight="1" x14ac:dyDescent="0.25">
      <c r="A27" s="40"/>
      <c r="B27" s="44" t="s">
        <v>122</v>
      </c>
      <c r="C27" s="40" t="s">
        <v>123</v>
      </c>
      <c r="D27" s="43">
        <v>1620</v>
      </c>
    </row>
    <row r="28" spans="1:4" ht="20.25" customHeight="1" x14ac:dyDescent="0.25">
      <c r="A28" s="40"/>
      <c r="B28" s="44" t="s">
        <v>124</v>
      </c>
      <c r="C28" s="40" t="s">
        <v>125</v>
      </c>
      <c r="D28" s="43">
        <v>811</v>
      </c>
    </row>
    <row r="29" spans="1:4" ht="29.25" customHeight="1" x14ac:dyDescent="0.25">
      <c r="A29" s="40"/>
      <c r="B29" s="44" t="s">
        <v>126</v>
      </c>
      <c r="C29" s="40"/>
      <c r="D29" s="43">
        <v>6458</v>
      </c>
    </row>
    <row r="30" spans="1:4" ht="15.75" x14ac:dyDescent="0.25">
      <c r="A30" s="40"/>
      <c r="B30" s="44"/>
      <c r="C30" s="40"/>
      <c r="D30" s="43"/>
    </row>
    <row r="31" spans="1:4" ht="15.6" customHeight="1" x14ac:dyDescent="0.25">
      <c r="A31" s="40">
        <v>4</v>
      </c>
      <c r="B31" s="42" t="s">
        <v>127</v>
      </c>
      <c r="C31" s="40"/>
      <c r="D31" s="43">
        <v>9552</v>
      </c>
    </row>
    <row r="32" spans="1:4" ht="15.6" customHeight="1" x14ac:dyDescent="0.25">
      <c r="A32" s="40"/>
      <c r="B32" s="42"/>
      <c r="C32" s="40"/>
      <c r="D32" s="43"/>
    </row>
    <row r="33" spans="1:4" ht="15.6" customHeight="1" x14ac:dyDescent="0.25">
      <c r="A33" s="40">
        <v>5</v>
      </c>
      <c r="B33" s="42" t="s">
        <v>128</v>
      </c>
      <c r="C33" s="40"/>
      <c r="D33" s="43">
        <v>75860</v>
      </c>
    </row>
    <row r="34" spans="1:4" ht="15.6" customHeight="1" x14ac:dyDescent="0.25">
      <c r="A34" s="40"/>
      <c r="B34" s="47" t="s">
        <v>129</v>
      </c>
      <c r="C34" s="40" t="s">
        <v>130</v>
      </c>
      <c r="D34" s="43"/>
    </row>
    <row r="35" spans="1:4" ht="27" customHeight="1" x14ac:dyDescent="0.25">
      <c r="A35" s="41"/>
      <c r="B35" s="48" t="s">
        <v>9</v>
      </c>
      <c r="C35" s="40"/>
      <c r="D35" s="49">
        <f>SUM(D5:D34)</f>
        <v>150120</v>
      </c>
    </row>
    <row r="36" spans="1:4" ht="15.75" x14ac:dyDescent="0.25">
      <c r="A36" s="50"/>
      <c r="B36" s="50"/>
      <c r="C36" s="50"/>
    </row>
    <row r="37" spans="1:4" ht="15.75" x14ac:dyDescent="0.25">
      <c r="A37" s="50"/>
      <c r="B37" s="50"/>
      <c r="C37" s="50"/>
    </row>
    <row r="38" spans="1:4" ht="15.75" x14ac:dyDescent="0.25">
      <c r="A38" s="50"/>
      <c r="B38" s="50"/>
      <c r="C38" s="50"/>
    </row>
    <row r="39" spans="1:4" ht="31.15" customHeight="1" x14ac:dyDescent="0.25">
      <c r="A39" s="50"/>
      <c r="B39" s="51"/>
      <c r="C39" s="52"/>
    </row>
    <row r="40" spans="1:4" ht="15.75" x14ac:dyDescent="0.25">
      <c r="A40" s="50"/>
      <c r="B40" s="50"/>
      <c r="C40" s="52"/>
      <c r="D40" s="53"/>
    </row>
    <row r="41" spans="1:4" ht="26.45" customHeight="1" x14ac:dyDescent="0.25">
      <c r="A41" s="54"/>
      <c r="B41" s="55"/>
      <c r="C41" s="56"/>
    </row>
    <row r="42" spans="1:4" x14ac:dyDescent="0.25">
      <c r="C42" s="57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2020-03-16T05:16:06Z</cp:lastPrinted>
  <dcterms:created xsi:type="dcterms:W3CDTF">2018-08-28T07:18:51Z</dcterms:created>
  <dcterms:modified xsi:type="dcterms:W3CDTF">2020-03-17T07:15:05Z</dcterms:modified>
</cp:coreProperties>
</file>