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9" i="1"/>
  <c r="F23" i="1"/>
  <c r="F22" i="1"/>
  <c r="F20" i="1"/>
  <c r="D38" i="3" l="1"/>
  <c r="G51" i="1" l="1"/>
  <c r="G50" i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<sst xmlns="http://schemas.openxmlformats.org/spreadsheetml/2006/main" count="170" uniqueCount="142">
  <si>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</si>
  <si>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</si>
  <si>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</si>
  <si>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</si>
  <si>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</si>
  <si>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</si>
  <si>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</si>
  <si>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</si>
  <si>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</si>
  <si>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</si>
  <si>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</si>
  <si>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</si>
  <si>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</si>
  <si>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</si>
  <si>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</si>
  <si>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</si>
  <si>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</si>
  <si>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</si>
  <si>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</si>
  <si>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</si>
  <si>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</si>
  <si>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</si>
  <si>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</si>
  <si>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</si>
  <si>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</si>
  <si>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</si>
  <si>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</si>
  <si>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</si>
  <si>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</si>
  <si>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</si>
  <si>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</si>
  <si>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</si>
  <si>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</si>
  <si>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</si>
  <si>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</si>
  <si>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</si>
  <si>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</si>
  <si>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</si>
  <si>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</si>
  <si>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</si>
  <si>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</si>
  <si>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</si>
  <si>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</si>
  <si>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</si>
  <si>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</si>
  <si>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</si>
  <si>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</si>
  <si>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</si>
  <si>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</si>
  <si>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</si>
  <si>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</si>
  <si>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</si>
  <si>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</si>
  <si>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</si>
  <si>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</si>
  <si>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</si>
  <si>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</si>
  <si>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</si>
  <si>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</si>
  <si>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</si>
  <si>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</si>
  <si>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</si>
  <si>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</si>
  <si>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</si>
  <si>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</si>
  <si>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</si>
  <si>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</si>
  <si>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</si>
  <si>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</si>
  <si>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</si>
  <si>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</si>
  <si>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</si>
  <si>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</si>
  <si>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</si>
  <si>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</si>
  <si>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</si>
  <si>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2" tint="-0.249977111117893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</si>
  <si>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Выборгская,63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</si>
  <si>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</si>
  <si>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</si>
  <si>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</si>
  <si>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</si>
  <si>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</si>
  <si>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</si>
  <si>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</si>
  <si>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</si>
  <si>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смена вентилей</t>
  </si>
  <si>
    <t>2 шт.</t>
  </si>
  <si>
    <t>1 шт.</t>
  </si>
  <si>
    <t>Ремонт системы центрального отопления</t>
  </si>
  <si>
    <t>смена задвижек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</si>
  <si>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</si>
  <si>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</si>
  <si>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</si>
  <si>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</si>
  <si>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</si>
  <si>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Электромонтажные работы</t>
  </si>
  <si>
    <t>в том числе смена ламп</t>
  </si>
  <si>
    <t>смена выключателей автоматических</t>
  </si>
  <si>
    <t>смена электропроводки</t>
  </si>
  <si>
    <t>смена светодиодных светильников с датчиками движения</t>
  </si>
  <si>
    <t>Общестроительные работы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</si>
  <si>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63 ул. 1-я Выборгская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</si>
  <si>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39,9 м.</t>
  </si>
  <si>
    <t>16 шт.</t>
  </si>
  <si>
    <t>4,2 м.</t>
  </si>
  <si>
    <t>10 шт.</t>
  </si>
  <si>
    <t>смена приборов отопления</t>
  </si>
  <si>
    <t>в том числе прочистка труб</t>
  </si>
  <si>
    <t>12 м.</t>
  </si>
  <si>
    <t>4 шт.</t>
  </si>
  <si>
    <t>ремонт электрощитов</t>
  </si>
  <si>
    <t>11 шт.</t>
  </si>
  <si>
    <t>19,5 м.</t>
  </si>
  <si>
    <t>8 шт.</t>
  </si>
  <si>
    <t>Остекление рам</t>
  </si>
  <si>
    <t>0,6 м2</t>
  </si>
  <si>
    <t>Ремонт кровли</t>
  </si>
  <si>
    <t>113 м2</t>
  </si>
  <si>
    <t>Окраска дверей</t>
  </si>
  <si>
    <t>37,2 м2</t>
  </si>
  <si>
    <t>Изготовление и установка решёток на подвальные окна</t>
  </si>
  <si>
    <t>Осмотры конструктивных элементов здания</t>
  </si>
  <si>
    <t>Благоустройство</t>
  </si>
  <si>
    <t>Установка скамеек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</si>
  <si>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</si>
  <si>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</si>
  <si>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</si>
  <si>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</si>
  <si>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</si>
  <si>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</si>
  <si>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</si>
  <si>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2.1.</t>
  </si>
  <si>
    <t>Услуги распространения счетов-квитанций на кап.ремонт</t>
  </si>
  <si>
    <t>Движение средств по спецсчету</t>
  </si>
  <si>
    <t>Освоено по кап.ремонту                        на 01.01.2020 г.</t>
  </si>
  <si>
    <t>Остаток средств на счете                        на 01.01.2020 г.</t>
  </si>
  <si>
    <t>Капитальный ремонт</t>
  </si>
  <si>
    <t>ОДПУ тепловой энергии</t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</si>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</sst>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2" tint="-0.249977111117893"/>
      <name val="Times New Roman"/>
      <family val="1"/>
      <charset val="204"/>
    </font>
    <font>
      <sz val="8"/>
      <color theme="2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7" fillId="0" borderId="1" xfId="0" applyFont="1" applyBorder="1"/>
    <xf numFmtId="164" fontId="19" fillId="0" borderId="1" xfId="0" applyNumberFormat="1" applyFont="1" applyBorder="1"/>
    <xf numFmtId="164" fontId="19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0" fillId="0" borderId="1" xfId="0" applyFont="1" applyBorder="1"/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26" fillId="0" borderId="1" xfId="0" applyFont="1" applyBorder="1" applyAlignment="1">
      <alignment horizontal="left" wrapText="1"/>
    </xf>
    <xf numFmtId="0" fontId="2" fillId="0" borderId="7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33" fillId="0" borderId="1" xfId="0" applyFont="1" applyBorder="1"/>
    <xf numFmtId="164" fontId="31" fillId="0" borderId="1" xfId="0" applyNumberFormat="1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1" fillId="0" borderId="3" xfId="0" applyNumberFormat="1" applyFont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164" fontId="30" fillId="0" borderId="3" xfId="0" applyNumberFormat="1" applyFont="1" applyBorder="1" applyAlignment="1">
      <alignment horizontal="center" vertical="center"/>
    </xf>
    <xf numFmtId="164" fontId="30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32" fillId="0" borderId="3" xfId="0" applyNumberFormat="1" applyFont="1" applyBorder="1" applyAlignment="1">
      <alignment horizontal="center"/>
    </xf>
    <xf numFmtId="164" fontId="32" fillId="0" borderId="5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2"/>
  <sheetViews>
    <sheetView tabSelected="1" zoomScaleNormal="100" workbookViewId="0">
      <pane xSplit="6" ySplit="14" topLeftCell="G31" activePane="bottomRight" state="frozen"/>
      <selection pane="topRight" activeCell="G1" sqref="G1"/>
      <selection pane="bottomLeft" activeCell="A14" sqref="A14"/>
      <selection pane="bottomRight" activeCell="J35" sqref="J35"/>
    </sheetView>
  </sheetViews>
  <sheetFormatPr defaultRowHeight="15" x14ac:dyDescent="0.25"/>
  <cols>
    <col min="1" max="1" width="4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1" width="9.5703125" bestFit="1" customWidth="1"/>
    <col min="12" max="12" width="10.5703125" bestFit="1" customWidth="1"/>
  </cols>
  <sheetData>
    <row r="2" spans="1:7" x14ac:dyDescent="0.25">
      <c r="A2" s="81" t="s">
        <v>24</v>
      </c>
      <c r="B2" s="81"/>
      <c r="C2" s="81"/>
      <c r="D2" s="81"/>
      <c r="E2" s="81"/>
      <c r="F2" s="81"/>
      <c r="G2" s="81"/>
    </row>
    <row r="3" spans="1:7" ht="15.75" thickBot="1" x14ac:dyDescent="0.3">
      <c r="A3" s="93" t="s">
        <v>25</v>
      </c>
      <c r="B3" s="93"/>
      <c r="C3" s="93"/>
      <c r="D3" s="93"/>
      <c r="E3" s="93"/>
      <c r="F3" s="93"/>
      <c r="G3" s="93"/>
    </row>
    <row r="4" spans="1:7" ht="8.25" customHeight="1" x14ac:dyDescent="0.25"/>
    <row r="5" spans="1:7" x14ac:dyDescent="0.25">
      <c r="A5" s="81" t="s">
        <v>26</v>
      </c>
      <c r="B5" s="81"/>
      <c r="C5" s="81"/>
      <c r="D5" s="81"/>
      <c r="E5" s="81"/>
      <c r="F5" s="81"/>
      <c r="G5" s="81"/>
    </row>
    <row r="6" spans="1:7" ht="13.5" customHeight="1" x14ac:dyDescent="0.25">
      <c r="A6" s="66" t="s">
        <v>27</v>
      </c>
      <c r="B6" s="66"/>
      <c r="C6" s="66"/>
      <c r="D6" s="66"/>
      <c r="E6" s="66"/>
      <c r="F6" s="66"/>
      <c r="G6" s="66"/>
    </row>
    <row r="7" spans="1:7" ht="15" customHeight="1" x14ac:dyDescent="0.25">
      <c r="A7" s="82" t="s">
        <v>125</v>
      </c>
      <c r="B7" s="82"/>
      <c r="C7" s="82"/>
      <c r="D7" s="82"/>
      <c r="E7" s="82"/>
      <c r="F7" s="82"/>
      <c r="G7" s="82"/>
    </row>
    <row r="8" spans="1:7" ht="15.75" x14ac:dyDescent="0.25">
      <c r="A8" s="66" t="s">
        <v>77</v>
      </c>
      <c r="B8" s="66"/>
      <c r="C8" s="66"/>
      <c r="D8" s="66"/>
      <c r="E8" s="66"/>
      <c r="F8" s="66"/>
      <c r="G8" s="66"/>
    </row>
    <row r="9" spans="1:7" ht="9.75" customHeight="1" x14ac:dyDescent="0.25"/>
    <row r="10" spans="1:7" x14ac:dyDescent="0.25">
      <c r="A10" s="84" t="s">
        <v>29</v>
      </c>
      <c r="B10" s="84"/>
      <c r="C10" s="84"/>
      <c r="D10" s="84"/>
      <c r="E10" s="84"/>
    </row>
    <row r="11" spans="1:7" x14ac:dyDescent="0.25">
      <c r="A11" s="84" t="s">
        <v>30</v>
      </c>
      <c r="B11" s="84"/>
      <c r="C11" s="84"/>
      <c r="D11" s="84"/>
      <c r="E11" s="84"/>
      <c r="G11" s="31">
        <v>-94200.95</v>
      </c>
    </row>
    <row r="12" spans="1:7" ht="11.25" customHeight="1" x14ac:dyDescent="0.25"/>
    <row r="13" spans="1:7" x14ac:dyDescent="0.25">
      <c r="A13" s="83" t="s">
        <v>28</v>
      </c>
      <c r="B13" s="83"/>
      <c r="C13" s="83"/>
      <c r="D13" s="83"/>
      <c r="E13" s="83"/>
    </row>
    <row r="15" spans="1:7" ht="36" x14ac:dyDescent="0.25">
      <c r="A15" s="97" t="s">
        <v>0</v>
      </c>
      <c r="B15" s="97"/>
      <c r="C15" s="14" t="s">
        <v>126</v>
      </c>
      <c r="D15" s="1" t="s">
        <v>127</v>
      </c>
      <c r="E15" s="4" t="s">
        <v>15</v>
      </c>
      <c r="F15" s="1" t="s">
        <v>128</v>
      </c>
      <c r="G15" s="17" t="s">
        <v>129</v>
      </c>
    </row>
    <row r="16" spans="1:7" x14ac:dyDescent="0.25">
      <c r="A16" s="97"/>
      <c r="B16" s="97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2" x14ac:dyDescent="0.25">
      <c r="A17" s="98">
        <v>1</v>
      </c>
      <c r="B17" s="98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2" ht="54" customHeight="1" x14ac:dyDescent="0.25">
      <c r="A18" s="99" t="s">
        <v>69</v>
      </c>
      <c r="B18" s="99"/>
      <c r="C18" s="16">
        <f>C19+C20+C21+C22+C23</f>
        <v>230312.19</v>
      </c>
      <c r="D18" s="12">
        <f>D19+D20+D21+D22+D23</f>
        <v>678906.22000000009</v>
      </c>
      <c r="E18" s="12">
        <f>E19+E20+E21+E22+E23</f>
        <v>909218.40999999992</v>
      </c>
      <c r="F18" s="12">
        <f>F19+F20+F21+F22+F23</f>
        <v>694601.81</v>
      </c>
      <c r="G18" s="16">
        <f>G19+G20+G21+G22+G23</f>
        <v>214616.59999999989</v>
      </c>
      <c r="H18" s="23"/>
    </row>
    <row r="19" spans="1:12" x14ac:dyDescent="0.25">
      <c r="A19" s="94" t="s">
        <v>1</v>
      </c>
      <c r="B19" s="94"/>
      <c r="C19" s="16">
        <v>186972.19</v>
      </c>
      <c r="D19" s="12">
        <v>627483.96</v>
      </c>
      <c r="E19" s="12">
        <f>C19+D19</f>
        <v>814456.14999999991</v>
      </c>
      <c r="F19" s="12">
        <f>639133.16+4167.76+517.58</f>
        <v>643818.5</v>
      </c>
      <c r="G19" s="16">
        <f>E19-F19</f>
        <v>170637.64999999991</v>
      </c>
      <c r="H19" s="23"/>
    </row>
    <row r="20" spans="1:12" x14ac:dyDescent="0.25">
      <c r="A20" s="94" t="s">
        <v>2</v>
      </c>
      <c r="B20" s="94"/>
      <c r="C20" s="16">
        <v>35304.160000000003</v>
      </c>
      <c r="D20" s="12">
        <v>3248.42</v>
      </c>
      <c r="E20" s="12">
        <f t="shared" ref="E20:E26" si="0">C20+D20</f>
        <v>38552.58</v>
      </c>
      <c r="F20" s="61">
        <f>3194.52+55.91</f>
        <v>3250.43</v>
      </c>
      <c r="G20" s="16">
        <f t="shared" ref="G20:G23" si="1">E20-F20</f>
        <v>35302.15</v>
      </c>
      <c r="H20" s="26"/>
      <c r="I20" s="26"/>
      <c r="J20" s="26"/>
      <c r="L20" s="23"/>
    </row>
    <row r="21" spans="1:12" x14ac:dyDescent="0.25">
      <c r="A21" s="94" t="s">
        <v>3</v>
      </c>
      <c r="B21" s="94"/>
      <c r="C21" s="16">
        <v>2088.58</v>
      </c>
      <c r="D21" s="12">
        <v>15516.92</v>
      </c>
      <c r="E21" s="12">
        <f t="shared" si="0"/>
        <v>17605.5</v>
      </c>
      <c r="F21" s="12">
        <f>15108.15</f>
        <v>15108.15</v>
      </c>
      <c r="G21" s="16">
        <f t="shared" si="1"/>
        <v>2497.3500000000004</v>
      </c>
      <c r="L21" s="23"/>
    </row>
    <row r="22" spans="1:12" x14ac:dyDescent="0.25">
      <c r="A22" s="94" t="s">
        <v>4</v>
      </c>
      <c r="B22" s="94"/>
      <c r="C22" s="16">
        <v>808.01</v>
      </c>
      <c r="D22" s="12">
        <v>4692.0200000000004</v>
      </c>
      <c r="E22" s="12">
        <f t="shared" si="0"/>
        <v>5500.0300000000007</v>
      </c>
      <c r="F22" s="12">
        <f>4607.59+47.83</f>
        <v>4655.42</v>
      </c>
      <c r="G22" s="16">
        <f t="shared" si="1"/>
        <v>844.61000000000058</v>
      </c>
      <c r="L22" s="23"/>
    </row>
    <row r="23" spans="1:12" x14ac:dyDescent="0.25">
      <c r="A23" s="94" t="s">
        <v>5</v>
      </c>
      <c r="B23" s="94"/>
      <c r="C23" s="16">
        <v>5139.25</v>
      </c>
      <c r="D23" s="12">
        <v>27964.9</v>
      </c>
      <c r="E23" s="12">
        <f t="shared" si="0"/>
        <v>33104.15</v>
      </c>
      <c r="F23" s="12">
        <f>27290.8+478.51</f>
        <v>27769.309999999998</v>
      </c>
      <c r="G23" s="16">
        <f t="shared" si="1"/>
        <v>5334.8400000000038</v>
      </c>
    </row>
    <row r="24" spans="1:12" x14ac:dyDescent="0.25">
      <c r="A24" s="88" t="s">
        <v>6</v>
      </c>
      <c r="B24" s="88"/>
      <c r="C24" s="16">
        <v>154368.21</v>
      </c>
      <c r="D24" s="12">
        <v>0</v>
      </c>
      <c r="E24" s="12">
        <f t="shared" si="0"/>
        <v>154368.21</v>
      </c>
      <c r="F24" s="12">
        <v>47803.02</v>
      </c>
      <c r="G24" s="16">
        <f>E24-F24</f>
        <v>106565.19</v>
      </c>
    </row>
    <row r="25" spans="1:12" x14ac:dyDescent="0.25">
      <c r="A25" s="88" t="s">
        <v>7</v>
      </c>
      <c r="B25" s="88"/>
      <c r="C25" s="16">
        <v>60007.26</v>
      </c>
      <c r="D25" s="12">
        <v>0</v>
      </c>
      <c r="E25" s="12">
        <f t="shared" si="0"/>
        <v>60007.26</v>
      </c>
      <c r="F25" s="12">
        <v>28944.41</v>
      </c>
      <c r="G25" s="16">
        <f t="shared" ref="G25:G26" si="2">E25-F25</f>
        <v>31062.850000000002</v>
      </c>
    </row>
    <row r="26" spans="1:12" x14ac:dyDescent="0.25">
      <c r="A26" s="88" t="s">
        <v>8</v>
      </c>
      <c r="B26" s="88"/>
      <c r="C26" s="16">
        <v>0</v>
      </c>
      <c r="D26" s="12">
        <v>5116.08</v>
      </c>
      <c r="E26" s="12">
        <f t="shared" si="0"/>
        <v>5116.08</v>
      </c>
      <c r="F26" s="12">
        <f>E26</f>
        <v>5116.08</v>
      </c>
      <c r="G26" s="16">
        <f t="shared" si="2"/>
        <v>0</v>
      </c>
    </row>
    <row r="27" spans="1:12" x14ac:dyDescent="0.25">
      <c r="A27" s="95" t="s">
        <v>9</v>
      </c>
      <c r="B27" s="95"/>
      <c r="C27" s="16">
        <f>C18++C24+C25+C26</f>
        <v>444687.66000000003</v>
      </c>
      <c r="D27" s="12">
        <f>D18+D24+D25+D26</f>
        <v>684022.3</v>
      </c>
      <c r="E27" s="12">
        <f>E18+E24+E25+E26</f>
        <v>1128709.96</v>
      </c>
      <c r="F27" s="12">
        <f>F18+F24+F25+F26</f>
        <v>776465.32000000007</v>
      </c>
      <c r="G27" s="16">
        <f>G18+G24+G25+G26</f>
        <v>352244.6399999999</v>
      </c>
    </row>
    <row r="29" spans="1:12" x14ac:dyDescent="0.25">
      <c r="A29" s="7" t="s">
        <v>23</v>
      </c>
      <c r="B29" s="7"/>
      <c r="C29" s="7"/>
      <c r="D29" s="7"/>
      <c r="E29" s="8"/>
    </row>
    <row r="31" spans="1:12" ht="39" x14ac:dyDescent="0.25">
      <c r="A31" s="21" t="s">
        <v>10</v>
      </c>
      <c r="B31" s="96" t="s">
        <v>11</v>
      </c>
      <c r="C31" s="96"/>
      <c r="D31" s="96"/>
      <c r="E31" s="96"/>
      <c r="F31" s="2" t="s">
        <v>12</v>
      </c>
      <c r="G31" s="3" t="s">
        <v>16</v>
      </c>
    </row>
    <row r="32" spans="1:12" x14ac:dyDescent="0.25">
      <c r="A32" s="5" t="s">
        <v>17</v>
      </c>
      <c r="B32" s="78" t="s">
        <v>32</v>
      </c>
      <c r="C32" s="78"/>
      <c r="D32" s="78"/>
      <c r="E32" s="78"/>
      <c r="F32" s="13" t="s">
        <v>63</v>
      </c>
      <c r="G32" s="20">
        <v>37526.120000000003</v>
      </c>
      <c r="I32" s="22"/>
    </row>
    <row r="33" spans="1:12" ht="34.5" x14ac:dyDescent="0.25">
      <c r="A33" s="27" t="s">
        <v>18</v>
      </c>
      <c r="B33" s="89" t="s">
        <v>33</v>
      </c>
      <c r="C33" s="89"/>
      <c r="D33" s="89"/>
      <c r="E33" s="89"/>
      <c r="F33" s="1" t="s">
        <v>73</v>
      </c>
      <c r="G33" s="28">
        <v>25258.1</v>
      </c>
    </row>
    <row r="34" spans="1:12" x14ac:dyDescent="0.25">
      <c r="A34" s="27" t="s">
        <v>132</v>
      </c>
      <c r="B34" s="90" t="s">
        <v>133</v>
      </c>
      <c r="C34" s="91"/>
      <c r="D34" s="91"/>
      <c r="E34" s="92"/>
      <c r="F34" s="55"/>
      <c r="G34" s="28">
        <v>1116</v>
      </c>
    </row>
    <row r="35" spans="1:12" ht="32.25" customHeight="1" x14ac:dyDescent="0.25">
      <c r="A35" s="6" t="s">
        <v>19</v>
      </c>
      <c r="B35" s="100" t="s">
        <v>34</v>
      </c>
      <c r="C35" s="100"/>
      <c r="D35" s="100"/>
      <c r="E35" s="100"/>
      <c r="F35" s="62" t="s">
        <v>75</v>
      </c>
      <c r="G35" s="20">
        <v>225309</v>
      </c>
    </row>
    <row r="36" spans="1:12" x14ac:dyDescent="0.25">
      <c r="A36" s="34" t="s">
        <v>20</v>
      </c>
      <c r="B36" s="79" t="s">
        <v>78</v>
      </c>
      <c r="C36" s="79"/>
      <c r="D36" s="79"/>
      <c r="E36" s="79"/>
      <c r="F36" s="63"/>
      <c r="G36" s="20">
        <v>16598.38</v>
      </c>
    </row>
    <row r="37" spans="1:12" x14ac:dyDescent="0.25">
      <c r="A37" s="29" t="s">
        <v>21</v>
      </c>
      <c r="B37" s="80" t="s">
        <v>76</v>
      </c>
      <c r="C37" s="80"/>
      <c r="D37" s="80"/>
      <c r="E37" s="80"/>
      <c r="F37" s="63"/>
      <c r="G37" s="20"/>
      <c r="K37" s="22"/>
    </row>
    <row r="38" spans="1:12" x14ac:dyDescent="0.25">
      <c r="A38" s="5" t="s">
        <v>22</v>
      </c>
      <c r="B38" s="78" t="s">
        <v>35</v>
      </c>
      <c r="C38" s="78"/>
      <c r="D38" s="78"/>
      <c r="E38" s="78"/>
      <c r="F38" s="64"/>
      <c r="G38" s="20">
        <v>41495.22</v>
      </c>
    </row>
    <row r="39" spans="1:12" ht="21" customHeight="1" x14ac:dyDescent="0.25">
      <c r="A39" s="5" t="s">
        <v>31</v>
      </c>
      <c r="B39" s="89" t="s">
        <v>70</v>
      </c>
      <c r="C39" s="89"/>
      <c r="D39" s="89"/>
      <c r="E39" s="89"/>
      <c r="F39" s="19" t="s">
        <v>61</v>
      </c>
      <c r="G39" s="20">
        <v>7216.6</v>
      </c>
    </row>
    <row r="40" spans="1:12" ht="15.75" customHeight="1" x14ac:dyDescent="0.25">
      <c r="A40" s="25" t="s">
        <v>36</v>
      </c>
      <c r="B40" s="85" t="s">
        <v>71</v>
      </c>
      <c r="C40" s="86"/>
      <c r="D40" s="86"/>
      <c r="E40" s="87"/>
      <c r="F40" s="19"/>
      <c r="G40" s="20">
        <v>0</v>
      </c>
    </row>
    <row r="41" spans="1:12" ht="15.75" customHeight="1" x14ac:dyDescent="0.25">
      <c r="A41" s="25" t="s">
        <v>40</v>
      </c>
      <c r="B41" s="85" t="s">
        <v>67</v>
      </c>
      <c r="C41" s="86"/>
      <c r="D41" s="86"/>
      <c r="E41" s="87"/>
      <c r="F41" s="19"/>
      <c r="G41" s="20">
        <v>0</v>
      </c>
    </row>
    <row r="42" spans="1:12" x14ac:dyDescent="0.25">
      <c r="A42" s="5" t="s">
        <v>41</v>
      </c>
      <c r="B42" s="78" t="s">
        <v>141</v>
      </c>
      <c r="C42" s="78"/>
      <c r="D42" s="78"/>
      <c r="E42" s="78"/>
      <c r="F42" s="13" t="s">
        <v>64</v>
      </c>
      <c r="G42" s="20">
        <v>5051.42</v>
      </c>
      <c r="K42" s="22"/>
    </row>
    <row r="43" spans="1:12" x14ac:dyDescent="0.25">
      <c r="A43" s="5" t="s">
        <v>42</v>
      </c>
      <c r="B43" s="78" t="s">
        <v>37</v>
      </c>
      <c r="C43" s="78"/>
      <c r="D43" s="78"/>
      <c r="E43" s="78"/>
      <c r="F43" s="13" t="s">
        <v>74</v>
      </c>
      <c r="G43" s="20">
        <v>54968.3</v>
      </c>
    </row>
    <row r="44" spans="1:12" x14ac:dyDescent="0.25">
      <c r="A44" s="5" t="s">
        <v>43</v>
      </c>
      <c r="B44" s="78" t="s">
        <v>38</v>
      </c>
      <c r="C44" s="78"/>
      <c r="D44" s="78"/>
      <c r="E44" s="78"/>
      <c r="F44" s="13" t="s">
        <v>74</v>
      </c>
      <c r="G44" s="20">
        <v>185546.01</v>
      </c>
      <c r="I44" s="22"/>
      <c r="K44" s="125"/>
    </row>
    <row r="45" spans="1:12" x14ac:dyDescent="0.25">
      <c r="A45" s="25" t="s">
        <v>44</v>
      </c>
      <c r="B45" s="85" t="s">
        <v>72</v>
      </c>
      <c r="C45" s="86"/>
      <c r="D45" s="86"/>
      <c r="E45" s="87"/>
      <c r="F45" s="13"/>
      <c r="G45" s="20">
        <v>0</v>
      </c>
      <c r="L45" s="22"/>
    </row>
    <row r="46" spans="1:12" x14ac:dyDescent="0.25">
      <c r="A46" s="5" t="s">
        <v>46</v>
      </c>
      <c r="B46" s="78" t="s">
        <v>39</v>
      </c>
      <c r="C46" s="78"/>
      <c r="D46" s="78"/>
      <c r="E46" s="78"/>
      <c r="F46" s="18" t="s">
        <v>62</v>
      </c>
      <c r="G46" s="20">
        <v>1398.66</v>
      </c>
      <c r="K46" s="22"/>
    </row>
    <row r="47" spans="1:12" x14ac:dyDescent="0.25">
      <c r="A47" s="73" t="s">
        <v>45</v>
      </c>
      <c r="B47" s="74"/>
      <c r="C47" s="74"/>
      <c r="D47" s="74"/>
      <c r="E47" s="75"/>
      <c r="F47" s="5"/>
      <c r="G47" s="20"/>
    </row>
    <row r="48" spans="1:12" x14ac:dyDescent="0.25">
      <c r="A48" s="5" t="s">
        <v>140</v>
      </c>
      <c r="B48" s="78" t="s">
        <v>2</v>
      </c>
      <c r="C48" s="78"/>
      <c r="D48" s="78"/>
      <c r="E48" s="78"/>
      <c r="F48" s="60" t="s">
        <v>139</v>
      </c>
      <c r="G48" s="20">
        <f>D20</f>
        <v>3248.42</v>
      </c>
    </row>
    <row r="49" spans="1:7" x14ac:dyDescent="0.25">
      <c r="A49" s="5" t="s">
        <v>47</v>
      </c>
      <c r="B49" s="78" t="s">
        <v>3</v>
      </c>
      <c r="C49" s="78"/>
      <c r="D49" s="78"/>
      <c r="E49" s="78"/>
      <c r="F49" s="13" t="s">
        <v>65</v>
      </c>
      <c r="G49" s="20">
        <f>D21</f>
        <v>15516.92</v>
      </c>
    </row>
    <row r="50" spans="1:7" x14ac:dyDescent="0.25">
      <c r="A50" s="5" t="s">
        <v>49</v>
      </c>
      <c r="B50" s="78" t="s">
        <v>48</v>
      </c>
      <c r="C50" s="78"/>
      <c r="D50" s="78"/>
      <c r="E50" s="78"/>
      <c r="F50" s="13" t="s">
        <v>66</v>
      </c>
      <c r="G50" s="20">
        <f>D23</f>
        <v>27964.9</v>
      </c>
    </row>
    <row r="51" spans="1:7" x14ac:dyDescent="0.25">
      <c r="A51" s="5" t="s">
        <v>50</v>
      </c>
      <c r="B51" s="78" t="s">
        <v>4</v>
      </c>
      <c r="C51" s="78"/>
      <c r="D51" s="78"/>
      <c r="E51" s="78"/>
      <c r="F51" s="60" t="s">
        <v>139</v>
      </c>
      <c r="G51" s="20">
        <f>D22</f>
        <v>4692.0200000000004</v>
      </c>
    </row>
    <row r="52" spans="1:7" x14ac:dyDescent="0.25">
      <c r="A52" s="5" t="s">
        <v>51</v>
      </c>
      <c r="B52" s="77" t="s">
        <v>15</v>
      </c>
      <c r="C52" s="77"/>
      <c r="D52" s="77"/>
      <c r="E52" s="77"/>
      <c r="F52" s="5"/>
      <c r="G52" s="12">
        <f>SUM(G32:G51)</f>
        <v>652906.07000000007</v>
      </c>
    </row>
    <row r="53" spans="1:7" x14ac:dyDescent="0.25">
      <c r="A53" s="5" t="s">
        <v>68</v>
      </c>
      <c r="B53" s="73" t="s">
        <v>130</v>
      </c>
      <c r="C53" s="74"/>
      <c r="D53" s="74"/>
      <c r="E53" s="74"/>
      <c r="F53" s="75"/>
      <c r="G53" s="30">
        <f>G11+F18+F26-G52</f>
        <v>-47389.130000000005</v>
      </c>
    </row>
    <row r="55" spans="1:7" x14ac:dyDescent="0.25">
      <c r="A55" s="76" t="s">
        <v>52</v>
      </c>
      <c r="B55" s="76"/>
      <c r="C55" s="10"/>
      <c r="D55" s="10"/>
      <c r="E55" s="10"/>
    </row>
    <row r="56" spans="1:7" x14ac:dyDescent="0.25">
      <c r="A56" s="65" t="s">
        <v>131</v>
      </c>
      <c r="B56" s="65"/>
      <c r="C56" s="65"/>
      <c r="D56" s="65"/>
      <c r="E56" s="65"/>
      <c r="G56" s="24">
        <f>G24+G25</f>
        <v>137628.04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76" t="s">
        <v>53</v>
      </c>
      <c r="B58" s="76"/>
      <c r="C58" s="10"/>
      <c r="D58" s="10"/>
      <c r="E58" s="10"/>
    </row>
    <row r="60" spans="1:7" x14ac:dyDescent="0.25">
      <c r="A60" s="13" t="s">
        <v>10</v>
      </c>
      <c r="B60" s="67" t="s">
        <v>56</v>
      </c>
      <c r="C60" s="68"/>
      <c r="D60" s="68"/>
      <c r="E60" s="69"/>
      <c r="F60" s="11" t="s">
        <v>54</v>
      </c>
      <c r="G60" s="5" t="s">
        <v>55</v>
      </c>
    </row>
    <row r="61" spans="1:7" x14ac:dyDescent="0.25">
      <c r="A61" s="13" t="s">
        <v>17</v>
      </c>
      <c r="B61" s="70" t="s">
        <v>57</v>
      </c>
      <c r="C61" s="71"/>
      <c r="D61" s="71"/>
      <c r="E61" s="72"/>
      <c r="F61" s="32"/>
      <c r="G61" s="33"/>
    </row>
    <row r="62" spans="1:7" x14ac:dyDescent="0.25">
      <c r="A62" s="13" t="s">
        <v>18</v>
      </c>
      <c r="B62" s="70" t="s">
        <v>58</v>
      </c>
      <c r="C62" s="71"/>
      <c r="D62" s="71"/>
      <c r="E62" s="72"/>
      <c r="F62" s="32">
        <v>4</v>
      </c>
      <c r="G62" s="33">
        <v>63289.79</v>
      </c>
    </row>
    <row r="63" spans="1:7" x14ac:dyDescent="0.25">
      <c r="A63" s="13" t="s">
        <v>19</v>
      </c>
      <c r="B63" s="70" t="s">
        <v>59</v>
      </c>
      <c r="C63" s="71"/>
      <c r="D63" s="71"/>
      <c r="E63" s="72"/>
      <c r="F63" s="32"/>
      <c r="G63" s="33"/>
    </row>
    <row r="66" spans="1:7" x14ac:dyDescent="0.25">
      <c r="A66" s="81" t="s">
        <v>134</v>
      </c>
      <c r="B66" s="81"/>
      <c r="C66" s="81"/>
      <c r="D66" s="81"/>
      <c r="E66" s="81"/>
      <c r="F66" s="81"/>
      <c r="G66" s="81"/>
    </row>
    <row r="68" spans="1:7" ht="33.75" x14ac:dyDescent="0.25">
      <c r="A68" s="101" t="s">
        <v>0</v>
      </c>
      <c r="B68" s="102"/>
      <c r="C68" s="105" t="s">
        <v>135</v>
      </c>
      <c r="D68" s="106"/>
      <c r="E68" s="56" t="s">
        <v>129</v>
      </c>
      <c r="F68" s="107" t="s">
        <v>136</v>
      </c>
      <c r="G68" s="108"/>
    </row>
    <row r="69" spans="1:7" x14ac:dyDescent="0.25">
      <c r="A69" s="103"/>
      <c r="B69" s="104"/>
      <c r="C69" s="109" t="s">
        <v>14</v>
      </c>
      <c r="D69" s="110"/>
      <c r="E69" s="15" t="s">
        <v>14</v>
      </c>
      <c r="F69" s="111" t="s">
        <v>14</v>
      </c>
      <c r="G69" s="112"/>
    </row>
    <row r="70" spans="1:7" x14ac:dyDescent="0.25">
      <c r="A70" s="67">
        <v>1</v>
      </c>
      <c r="B70" s="69"/>
      <c r="C70" s="113">
        <v>2</v>
      </c>
      <c r="D70" s="114"/>
      <c r="E70" s="15">
        <v>3</v>
      </c>
      <c r="F70" s="111">
        <v>4</v>
      </c>
      <c r="G70" s="112"/>
    </row>
    <row r="71" spans="1:7" ht="21" x14ac:dyDescent="0.25">
      <c r="A71" s="57" t="s">
        <v>10</v>
      </c>
      <c r="B71" s="57" t="s">
        <v>137</v>
      </c>
      <c r="C71" s="115"/>
      <c r="D71" s="116"/>
      <c r="E71" s="58">
        <v>219650</v>
      </c>
      <c r="F71" s="121"/>
      <c r="G71" s="122"/>
    </row>
    <row r="72" spans="1:7" ht="26.25" x14ac:dyDescent="0.25">
      <c r="A72" s="5" t="s">
        <v>18</v>
      </c>
      <c r="B72" s="59" t="s">
        <v>138</v>
      </c>
      <c r="C72" s="117">
        <v>637211.61</v>
      </c>
      <c r="D72" s="118"/>
      <c r="E72" s="59"/>
      <c r="F72" s="119">
        <v>440822</v>
      </c>
      <c r="G72" s="120"/>
    </row>
  </sheetData>
  <mergeCells count="65">
    <mergeCell ref="A70:B70"/>
    <mergeCell ref="C70:D70"/>
    <mergeCell ref="F70:G70"/>
    <mergeCell ref="C71:D71"/>
    <mergeCell ref="C72:D72"/>
    <mergeCell ref="F72:G72"/>
    <mergeCell ref="F71:G71"/>
    <mergeCell ref="A66:G66"/>
    <mergeCell ref="A68:B69"/>
    <mergeCell ref="C68:D68"/>
    <mergeCell ref="F68:G68"/>
    <mergeCell ref="C69:D69"/>
    <mergeCell ref="F69:G69"/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5:E35"/>
    <mergeCell ref="A23:B23"/>
    <mergeCell ref="A24:B24"/>
    <mergeCell ref="A25:B25"/>
    <mergeCell ref="A26:B26"/>
    <mergeCell ref="B44:E44"/>
    <mergeCell ref="B40:E40"/>
    <mergeCell ref="B41:E41"/>
    <mergeCell ref="B38:E38"/>
    <mergeCell ref="B39:E39"/>
    <mergeCell ref="B43:E43"/>
    <mergeCell ref="B34:E34"/>
    <mergeCell ref="A47:E47"/>
    <mergeCell ref="B45:E45"/>
    <mergeCell ref="B49:E49"/>
    <mergeCell ref="B50:E50"/>
    <mergeCell ref="B51:E51"/>
    <mergeCell ref="B46:E46"/>
    <mergeCell ref="A5:G5"/>
    <mergeCell ref="A6:G6"/>
    <mergeCell ref="A7:G7"/>
    <mergeCell ref="A8:G8"/>
    <mergeCell ref="A13:E13"/>
    <mergeCell ref="A10:E10"/>
    <mergeCell ref="A11:E11"/>
    <mergeCell ref="F35:F38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48:E48"/>
    <mergeCell ref="B36:E36"/>
    <mergeCell ref="B37:E37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2" workbookViewId="0">
      <selection activeCell="G4" sqref="G4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5" t="s">
        <v>79</v>
      </c>
    </row>
    <row r="2" spans="1:4" ht="62.25" customHeight="1" x14ac:dyDescent="0.25">
      <c r="A2" s="123" t="s">
        <v>102</v>
      </c>
      <c r="B2" s="124"/>
      <c r="C2" s="124"/>
      <c r="D2" s="124"/>
    </row>
    <row r="3" spans="1:4" ht="26.45" customHeight="1" x14ac:dyDescent="0.25">
      <c r="A3" s="36" t="s">
        <v>10</v>
      </c>
      <c r="B3" s="36" t="s">
        <v>80</v>
      </c>
      <c r="C3" s="36" t="s">
        <v>81</v>
      </c>
      <c r="D3" s="37" t="s">
        <v>82</v>
      </c>
    </row>
    <row r="4" spans="1:4" ht="15.75" x14ac:dyDescent="0.25">
      <c r="A4" s="36">
        <v>1</v>
      </c>
      <c r="B4" s="38" t="s">
        <v>83</v>
      </c>
      <c r="C4" s="37"/>
      <c r="D4" s="39"/>
    </row>
    <row r="5" spans="1:4" ht="15.75" x14ac:dyDescent="0.25">
      <c r="A5" s="36"/>
      <c r="B5" s="40" t="s">
        <v>84</v>
      </c>
      <c r="C5" s="36"/>
      <c r="D5" s="39">
        <v>68803</v>
      </c>
    </row>
    <row r="6" spans="1:4" ht="29.25" x14ac:dyDescent="0.25">
      <c r="A6" s="36"/>
      <c r="B6" s="41" t="s">
        <v>85</v>
      </c>
      <c r="C6" s="36" t="s">
        <v>103</v>
      </c>
      <c r="D6" s="39"/>
    </row>
    <row r="7" spans="1:4" ht="15.75" x14ac:dyDescent="0.25">
      <c r="A7" s="36"/>
      <c r="B7" s="41" t="s">
        <v>86</v>
      </c>
      <c r="C7" s="36" t="s">
        <v>104</v>
      </c>
      <c r="D7" s="39"/>
    </row>
    <row r="8" spans="1:4" ht="15.75" x14ac:dyDescent="0.25">
      <c r="A8" s="36"/>
      <c r="B8" s="41" t="s">
        <v>90</v>
      </c>
      <c r="C8" s="36" t="s">
        <v>88</v>
      </c>
      <c r="D8" s="39"/>
    </row>
    <row r="9" spans="1:4" ht="15.75" x14ac:dyDescent="0.25">
      <c r="A9" s="36"/>
      <c r="B9" s="41"/>
      <c r="C9" s="36"/>
      <c r="D9" s="39"/>
    </row>
    <row r="10" spans="1:4" ht="30.75" x14ac:dyDescent="0.25">
      <c r="A10" s="36"/>
      <c r="B10" s="40" t="s">
        <v>89</v>
      </c>
      <c r="C10" s="36"/>
      <c r="D10" s="39">
        <v>20020</v>
      </c>
    </row>
    <row r="11" spans="1:4" ht="29.25" x14ac:dyDescent="0.25">
      <c r="A11" s="36"/>
      <c r="B11" s="42" t="s">
        <v>85</v>
      </c>
      <c r="C11" s="36" t="s">
        <v>105</v>
      </c>
      <c r="D11" s="39"/>
    </row>
    <row r="12" spans="1:4" ht="15.75" x14ac:dyDescent="0.25">
      <c r="A12" s="36"/>
      <c r="B12" s="42" t="s">
        <v>86</v>
      </c>
      <c r="C12" s="36" t="s">
        <v>106</v>
      </c>
      <c r="D12" s="39"/>
    </row>
    <row r="13" spans="1:4" ht="15.75" x14ac:dyDescent="0.25">
      <c r="A13" s="36"/>
      <c r="B13" s="42" t="s">
        <v>107</v>
      </c>
      <c r="C13" s="36" t="s">
        <v>88</v>
      </c>
      <c r="D13" s="39"/>
    </row>
    <row r="14" spans="1:4" ht="15.75" x14ac:dyDescent="0.25">
      <c r="A14" s="36"/>
      <c r="B14" s="41"/>
      <c r="C14" s="36"/>
      <c r="D14" s="39"/>
    </row>
    <row r="15" spans="1:4" ht="15.75" x14ac:dyDescent="0.25">
      <c r="A15" s="36"/>
      <c r="B15" s="43" t="s">
        <v>91</v>
      </c>
      <c r="C15" s="36"/>
      <c r="D15" s="39">
        <v>2248</v>
      </c>
    </row>
    <row r="16" spans="1:4" ht="17.25" customHeight="1" x14ac:dyDescent="0.25">
      <c r="A16" s="36"/>
      <c r="B16" s="40" t="s">
        <v>92</v>
      </c>
      <c r="C16" s="36" t="s">
        <v>93</v>
      </c>
      <c r="D16" s="39">
        <v>43793</v>
      </c>
    </row>
    <row r="17" spans="1:4" ht="15.75" x14ac:dyDescent="0.25">
      <c r="A17" s="36"/>
      <c r="B17" s="40" t="s">
        <v>94</v>
      </c>
      <c r="C17" s="36"/>
      <c r="D17" s="39">
        <v>3562</v>
      </c>
    </row>
    <row r="18" spans="1:4" ht="15.75" x14ac:dyDescent="0.25">
      <c r="A18" s="36"/>
      <c r="B18" s="40"/>
      <c r="C18" s="36"/>
      <c r="D18" s="39"/>
    </row>
    <row r="19" spans="1:4" ht="15.75" x14ac:dyDescent="0.25">
      <c r="A19" s="36"/>
      <c r="B19" s="40" t="s">
        <v>95</v>
      </c>
      <c r="C19" s="36"/>
      <c r="D19" s="39">
        <v>1545</v>
      </c>
    </row>
    <row r="20" spans="1:4" ht="15.75" x14ac:dyDescent="0.25">
      <c r="A20" s="36"/>
      <c r="B20" s="41" t="s">
        <v>108</v>
      </c>
      <c r="C20" s="36" t="s">
        <v>109</v>
      </c>
      <c r="D20" s="39"/>
    </row>
    <row r="21" spans="1:4" ht="15.75" x14ac:dyDescent="0.25">
      <c r="A21" s="36"/>
      <c r="B21" s="40"/>
      <c r="C21" s="36"/>
      <c r="D21" s="39"/>
    </row>
    <row r="22" spans="1:4" ht="15.75" x14ac:dyDescent="0.25">
      <c r="A22" s="36">
        <v>2</v>
      </c>
      <c r="B22" s="38" t="s">
        <v>96</v>
      </c>
      <c r="C22" s="36"/>
      <c r="D22" s="39">
        <v>28746</v>
      </c>
    </row>
    <row r="23" spans="1:4" ht="15.75" x14ac:dyDescent="0.25">
      <c r="A23" s="36"/>
      <c r="B23" s="41" t="s">
        <v>97</v>
      </c>
      <c r="C23" s="36" t="s">
        <v>110</v>
      </c>
      <c r="D23" s="39"/>
    </row>
    <row r="24" spans="1:4" ht="15.75" x14ac:dyDescent="0.25">
      <c r="A24" s="36"/>
      <c r="B24" s="41" t="s">
        <v>111</v>
      </c>
      <c r="C24" s="36" t="s">
        <v>110</v>
      </c>
      <c r="D24" s="39"/>
    </row>
    <row r="25" spans="1:4" ht="16.5" customHeight="1" x14ac:dyDescent="0.25">
      <c r="A25" s="36"/>
      <c r="B25" s="41" t="s">
        <v>98</v>
      </c>
      <c r="C25" s="36" t="s">
        <v>112</v>
      </c>
      <c r="D25" s="39"/>
    </row>
    <row r="26" spans="1:4" ht="15.75" x14ac:dyDescent="0.25">
      <c r="A26" s="36"/>
      <c r="B26" s="41" t="s">
        <v>99</v>
      </c>
      <c r="C26" s="36" t="s">
        <v>113</v>
      </c>
      <c r="D26" s="39"/>
    </row>
    <row r="27" spans="1:4" ht="30.6" customHeight="1" x14ac:dyDescent="0.25">
      <c r="A27" s="36"/>
      <c r="B27" s="41" t="s">
        <v>100</v>
      </c>
      <c r="C27" s="36" t="s">
        <v>114</v>
      </c>
      <c r="D27" s="39"/>
    </row>
    <row r="28" spans="1:4" ht="14.25" customHeight="1" x14ac:dyDescent="0.25">
      <c r="A28" s="36"/>
      <c r="B28" s="41"/>
      <c r="C28" s="36"/>
      <c r="D28" s="39"/>
    </row>
    <row r="29" spans="1:4" ht="15.75" x14ac:dyDescent="0.25">
      <c r="A29" s="36">
        <v>3</v>
      </c>
      <c r="B29" s="38" t="s">
        <v>101</v>
      </c>
      <c r="C29" s="36"/>
      <c r="D29" s="39"/>
    </row>
    <row r="30" spans="1:4" ht="15.75" x14ac:dyDescent="0.25">
      <c r="A30" s="36"/>
      <c r="B30" s="40" t="s">
        <v>115</v>
      </c>
      <c r="C30" s="36" t="s">
        <v>116</v>
      </c>
      <c r="D30" s="39">
        <v>910</v>
      </c>
    </row>
    <row r="31" spans="1:4" ht="18" customHeight="1" x14ac:dyDescent="0.25">
      <c r="A31" s="36"/>
      <c r="B31" s="40" t="s">
        <v>117</v>
      </c>
      <c r="C31" s="36" t="s">
        <v>118</v>
      </c>
      <c r="D31" s="39">
        <v>46003</v>
      </c>
    </row>
    <row r="32" spans="1:4" ht="19.5" customHeight="1" x14ac:dyDescent="0.25">
      <c r="A32" s="36"/>
      <c r="B32" s="40" t="s">
        <v>119</v>
      </c>
      <c r="C32" s="36" t="s">
        <v>120</v>
      </c>
      <c r="D32" s="39">
        <v>2425</v>
      </c>
    </row>
    <row r="33" spans="1:4" ht="28.9" customHeight="1" x14ac:dyDescent="0.25">
      <c r="A33" s="36"/>
      <c r="B33" s="40" t="s">
        <v>121</v>
      </c>
      <c r="C33" s="36" t="s">
        <v>88</v>
      </c>
      <c r="D33" s="39">
        <v>692</v>
      </c>
    </row>
    <row r="34" spans="1:4" ht="29.25" customHeight="1" x14ac:dyDescent="0.25">
      <c r="A34" s="36"/>
      <c r="B34" s="40" t="s">
        <v>122</v>
      </c>
      <c r="C34" s="36"/>
      <c r="D34" s="39">
        <v>1176</v>
      </c>
    </row>
    <row r="35" spans="1:4" ht="15.6" customHeight="1" x14ac:dyDescent="0.25">
      <c r="A35" s="36"/>
      <c r="B35" s="38"/>
      <c r="C35" s="36"/>
      <c r="D35" s="39"/>
    </row>
    <row r="36" spans="1:4" ht="15.6" customHeight="1" x14ac:dyDescent="0.25">
      <c r="A36" s="36">
        <v>4</v>
      </c>
      <c r="B36" s="38" t="s">
        <v>123</v>
      </c>
      <c r="C36" s="36"/>
      <c r="D36" s="39"/>
    </row>
    <row r="37" spans="1:4" ht="15.6" customHeight="1" x14ac:dyDescent="0.25">
      <c r="A37" s="36"/>
      <c r="B37" s="54" t="s">
        <v>124</v>
      </c>
      <c r="C37" s="36" t="s">
        <v>87</v>
      </c>
      <c r="D37" s="39">
        <v>5386</v>
      </c>
    </row>
    <row r="38" spans="1:4" ht="27" customHeight="1" x14ac:dyDescent="0.25">
      <c r="A38" s="37"/>
      <c r="B38" s="44" t="s">
        <v>9</v>
      </c>
      <c r="C38" s="36"/>
      <c r="D38" s="45">
        <f>SUM(D5:D37)</f>
        <v>225309</v>
      </c>
    </row>
    <row r="39" spans="1:4" ht="15.75" x14ac:dyDescent="0.25">
      <c r="A39" s="46"/>
      <c r="B39" s="46"/>
      <c r="C39" s="46"/>
    </row>
    <row r="40" spans="1:4" ht="15.75" x14ac:dyDescent="0.25">
      <c r="A40" s="46"/>
      <c r="B40" s="46"/>
      <c r="C40" s="46"/>
    </row>
    <row r="41" spans="1:4" ht="15.75" x14ac:dyDescent="0.25">
      <c r="A41" s="46"/>
      <c r="B41" s="46"/>
      <c r="C41" s="46"/>
    </row>
    <row r="42" spans="1:4" ht="31.15" customHeight="1" x14ac:dyDescent="0.25">
      <c r="A42" s="46"/>
      <c r="B42" s="47"/>
      <c r="C42" s="48"/>
    </row>
    <row r="43" spans="1:4" ht="15.75" x14ac:dyDescent="0.25">
      <c r="A43" s="46"/>
      <c r="B43" s="46"/>
      <c r="C43" s="48"/>
      <c r="D43" s="49"/>
    </row>
    <row r="44" spans="1:4" ht="26.45" customHeight="1" x14ac:dyDescent="0.25">
      <c r="A44" s="50"/>
      <c r="B44" s="51"/>
      <c r="C44" s="52"/>
    </row>
    <row r="45" spans="1:4" x14ac:dyDescent="0.25">
      <c r="C45" s="53"/>
    </row>
  </sheetData>
  <mergeCells count="1">
    <mergeCell ref="A2:D2"/>
  </mergeCell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2020-03-04T06:46:56Z</cp:lastPrinted>
  <dcterms:created xsi:type="dcterms:W3CDTF">2018-08-28T07:18:51Z</dcterms:created>
  <dcterms:modified xsi:type="dcterms:W3CDTF">2020-03-17T07:30:03Z</dcterms:modified>
</cp:coreProperties>
</file>