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<sst xmlns="http://schemas.openxmlformats.org/spreadsheetml/2006/main" count="164" uniqueCount="144">
  <si>
    <t>Сантехнические работы</t>
  </si>
  <si>
    <t>Электромонтажные работы</t>
  </si>
  <si>
    <t>№ п/п</t>
  </si>
  <si>
    <t>Объём</t>
  </si>
  <si>
    <t>Наименование работ</t>
  </si>
  <si>
    <t>Общестроительные работы</t>
  </si>
  <si>
    <t>Прочие работы</t>
  </si>
  <si>
    <t>Итого:</t>
  </si>
  <si>
    <t>Ремонт канализации</t>
  </si>
  <si>
    <t>смена задвижек</t>
  </si>
  <si>
    <t>в том числе смена ламп</t>
  </si>
  <si>
    <t>смена электропроводки</t>
  </si>
  <si>
    <t>смена светильников</t>
  </si>
  <si>
    <t>Смена замков с проушинами</t>
  </si>
  <si>
    <t>регулировка ц/о</t>
  </si>
  <si>
    <t>Стоимость, руб.</t>
  </si>
  <si>
    <t>Приложение к отчёту</t>
  </si>
  <si>
    <t>Ремонт системы центрального отопления</t>
  </si>
  <si>
    <t>смена выключателей автоматических</t>
  </si>
  <si>
    <t>прочистка труб</t>
  </si>
  <si>
    <t>в том числе смена труб с фасонными частями и муфтовой арматурой</t>
  </si>
  <si>
    <t>в том числе смена труб с фасонными частями</t>
  </si>
  <si>
    <t>смена светодиодных светильников с датчиками движения</t>
  </si>
  <si>
    <t>смена вентилей</t>
  </si>
  <si>
    <t>Остекление рам</t>
  </si>
  <si>
    <t>Консервация системы отопления</t>
  </si>
  <si>
    <t>Подготовка системы отопления к зиме</t>
  </si>
  <si>
    <t>Запуск системы отопления</t>
  </si>
  <si>
    <t>ремонт электрощитов</t>
  </si>
  <si>
    <t>Благоустройство</t>
  </si>
  <si>
    <t>Спиливание деревьев</t>
  </si>
  <si>
    <t>1 дом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</si>
  <si>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23 ул. Ширшова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</si>
  <si>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смена радиаторов</t>
  </si>
  <si>
    <t>ремонт ВРУ</t>
  </si>
  <si>
    <t>Ремонт наружных стен</t>
  </si>
  <si>
    <t>Ремонт температурного шва</t>
  </si>
  <si>
    <t>установка насоса дренажного</t>
  </si>
  <si>
    <t>21 м3</t>
  </si>
  <si>
    <t>28,4 м.</t>
  </si>
  <si>
    <t>40 шт.</t>
  </si>
  <si>
    <t>10 шт.</t>
  </si>
  <si>
    <t>1 шт.</t>
  </si>
  <si>
    <t>2 шт.</t>
  </si>
  <si>
    <t>18,4 м.</t>
  </si>
  <si>
    <t>30 м.</t>
  </si>
  <si>
    <t>47 шт.</t>
  </si>
  <si>
    <t>30 шт.</t>
  </si>
  <si>
    <t>81 м.</t>
  </si>
  <si>
    <t>12 шт.</t>
  </si>
  <si>
    <t>0,3 м2</t>
  </si>
  <si>
    <t>7,3 м2</t>
  </si>
  <si>
    <t>13 м.</t>
  </si>
  <si>
    <t>8 шт.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</si>
  <si>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</si>
  <si>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</si>
  <si>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</si>
  <si>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</si>
  <si>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</si>
  <si>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r>
      <rPr>
        <b/>
        <sz val="12"/>
        <color indexed="8"/>
        <rFont val="Times New Roman"/>
        <family val="1"/>
      </rPr>
      <t xml:space="preserve">перед собственниками помещений МКД по адресу 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Ширшова,23</t>
    </r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</si>
  <si>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</si>
  <si>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</si>
  <si>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</si>
  <si>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</si>
  <si>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</si>
  <si>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</si>
  <si>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</si>
  <si>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</si>
  <si>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</si>
  <si>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</si>
  <si>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</si>
  <si>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</si>
  <si>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</si>
  <si>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</si>
  <si>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</si>
  <si>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</si>
  <si>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</si>
  <si>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</si>
  <si>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</si>
  <si>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</si>
  <si>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</si>
  <si>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Кап.ремонт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</si>
  <si>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</si>
  <si>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</si>
  <si>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</si>
  <si>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</si>
  <si>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</si>
  <si>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</si>
  <si>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</si>
  <si>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</si>
  <si>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</si>
  <si>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</si>
  <si>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</si>
  <si>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</si>
  <si>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"Ремонтно-строительное  предприятие"</t>
  </si>
  <si>
    <t>3.1.</t>
  </si>
  <si>
    <r>
      <t xml:space="preserve">ТО и эксплуатация ОДПУ тепловой энергии </t>
    </r>
    <r>
      <rPr>
        <sz val="8"/>
        <color indexed="23"/>
        <rFont val="Times New Roman"/>
        <family val="1"/>
      </rPr>
      <t>(тариф)</t>
    </r>
  </si>
  <si>
    <t>3.2.</t>
  </si>
  <si>
    <r>
      <t xml:space="preserve">ТО и эксплуатация ОДПУ  холодного водоснабжения </t>
    </r>
    <r>
      <rPr>
        <sz val="8"/>
        <rFont val="Times New Roman"/>
        <family val="1"/>
      </rPr>
      <t>(тариф)</t>
    </r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</si>
  <si>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</si>
  <si>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</si>
  <si>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8.</t>
  </si>
  <si>
    <r>
      <t xml:space="preserve">Обслуживание дымоходов и вентканалов </t>
    </r>
    <r>
      <rPr>
        <sz val="8"/>
        <color indexed="8"/>
        <rFont val="Times New Roman"/>
        <family val="1"/>
      </rPr>
      <t>(тариф)</t>
    </r>
  </si>
  <si>
    <t>ООО "РСП"</t>
  </si>
  <si>
    <t>5.</t>
  </si>
  <si>
    <r>
      <t xml:space="preserve">Содержание и ремонт внутридомового газового оборудования </t>
    </r>
    <r>
      <rPr>
        <sz val="7"/>
        <color indexed="8"/>
        <rFont val="Times New Roman"/>
        <family val="1"/>
      </rPr>
      <t>(тариф,договор)</t>
    </r>
  </si>
  <si>
    <t>ОАО "Рыбинскгазсервис"</t>
  </si>
  <si>
    <t>6.</t>
  </si>
  <si>
    <r>
      <t xml:space="preserve">Техническое освидетельствование лифтов </t>
    </r>
    <r>
      <rPr>
        <sz val="8"/>
        <color indexed="23"/>
        <rFont val="Times New Roman"/>
        <family val="1"/>
      </rPr>
      <t>(тариф,договор)</t>
    </r>
  </si>
  <si>
    <t>7.</t>
  </si>
  <si>
    <t>Техническое обслуживание и текущий ремонт лифтов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</si>
  <si>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</si>
  <si>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</si>
  <si>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"Массив"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</si>
  <si>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</si>
  <si>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</si>
  <si>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</si>
  <si>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color indexed="23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</si>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</sst>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74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192" fontId="59" fillId="0" borderId="0" xfId="0" applyNumberFormat="1" applyFont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92" fontId="64" fillId="0" borderId="10" xfId="0" applyNumberFormat="1" applyFont="1" applyBorder="1" applyAlignment="1">
      <alignment/>
    </xf>
    <xf numFmtId="192" fontId="62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5" fillId="0" borderId="0" xfId="0" applyNumberFormat="1" applyFont="1" applyAlignment="1">
      <alignment/>
    </xf>
    <xf numFmtId="0" fontId="66" fillId="17" borderId="0" xfId="0" applyFont="1" applyFill="1" applyAlignment="1">
      <alignment/>
    </xf>
    <xf numFmtId="0" fontId="66" fillId="17" borderId="0" xfId="0" applyFont="1" applyFill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92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62" fillId="0" borderId="10" xfId="0" applyFont="1" applyBorder="1" applyAlignment="1">
      <alignment/>
    </xf>
    <xf numFmtId="192" fontId="59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192" fontId="50" fillId="0" borderId="0" xfId="0" applyNumberFormat="1" applyFont="1" applyAlignment="1">
      <alignment/>
    </xf>
    <xf numFmtId="0" fontId="6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70" fillId="0" borderId="0" xfId="0" applyFont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11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7" fillId="11" borderId="0" xfId="0" applyFont="1" applyFill="1" applyAlignment="1">
      <alignment horizontal="left"/>
    </xf>
    <xf numFmtId="0" fontId="66" fillId="11" borderId="0" xfId="0" applyFont="1" applyFill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8" fillId="0" borderId="15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73" fillId="0" borderId="15" xfId="0" applyFont="1" applyBorder="1" applyAlignment="1">
      <alignment horizontal="left"/>
    </xf>
    <xf numFmtId="0" fontId="73" fillId="0" borderId="16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2" fillId="0" borderId="15" xfId="0" applyFont="1" applyBorder="1" applyAlignment="1">
      <alignment horizontal="left" wrapText="1"/>
    </xf>
    <xf numFmtId="0" fontId="62" fillId="0" borderId="16" xfId="0" applyFont="1" applyBorder="1" applyAlignment="1">
      <alignment horizontal="left" wrapText="1"/>
    </xf>
    <xf numFmtId="0" fontId="6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71" sqref="A71:G71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12.00390625" style="0" customWidth="1"/>
    <col min="4" max="4" width="15.57421875" style="0" customWidth="1"/>
    <col min="5" max="5" width="18.00390625" style="0" customWidth="1"/>
    <col min="6" max="6" width="14.8515625" style="0" customWidth="1"/>
    <col min="7" max="7" width="12.8515625" style="0" customWidth="1"/>
    <col min="8" max="8" width="7.8515625" style="0" customWidth="1"/>
    <col min="9" max="9" width="9.28125" style="0" customWidth="1"/>
    <col min="10" max="10" width="8.7109375" style="0" customWidth="1"/>
    <col min="11" max="11" width="11.57421875" style="0" bestFit="1" customWidth="1"/>
    <col min="12" max="12" width="9.57421875" style="0" bestFit="1" customWidth="1"/>
  </cols>
  <sheetData>
    <row r="1" spans="1:7" ht="14.25">
      <c r="A1" s="57" t="s">
        <v>54</v>
      </c>
      <c r="B1" s="57"/>
      <c r="C1" s="57"/>
      <c r="D1" s="57"/>
      <c r="E1" s="57"/>
      <c r="F1" s="57"/>
      <c r="G1" s="57"/>
    </row>
    <row r="2" spans="1:7" ht="15" thickBot="1">
      <c r="A2" s="58" t="s">
        <v>55</v>
      </c>
      <c r="B2" s="58"/>
      <c r="C2" s="58"/>
      <c r="D2" s="58"/>
      <c r="E2" s="58"/>
      <c r="F2" s="58"/>
      <c r="G2" s="58"/>
    </row>
    <row r="3" ht="8.25" customHeight="1"/>
    <row r="4" spans="1:7" ht="14.25">
      <c r="A4" s="57" t="s">
        <v>56</v>
      </c>
      <c r="B4" s="57"/>
      <c r="C4" s="57"/>
      <c r="D4" s="57"/>
      <c r="E4" s="57"/>
      <c r="F4" s="57"/>
      <c r="G4" s="57"/>
    </row>
    <row r="5" spans="1:7" ht="13.5" customHeight="1">
      <c r="A5" s="59" t="s">
        <v>57</v>
      </c>
      <c r="B5" s="59"/>
      <c r="C5" s="59"/>
      <c r="D5" s="59"/>
      <c r="E5" s="59"/>
      <c r="F5" s="59"/>
      <c r="G5" s="59"/>
    </row>
    <row r="6" spans="1:7" ht="15" customHeight="1">
      <c r="A6" s="60" t="s">
        <v>58</v>
      </c>
      <c r="B6" s="60"/>
      <c r="C6" s="60"/>
      <c r="D6" s="60"/>
      <c r="E6" s="60"/>
      <c r="F6" s="60"/>
      <c r="G6" s="60"/>
    </row>
    <row r="7" spans="1:7" ht="15.75">
      <c r="A7" s="59" t="s">
        <v>59</v>
      </c>
      <c r="B7" s="59"/>
      <c r="C7" s="59"/>
      <c r="D7" s="59"/>
      <c r="E7" s="59"/>
      <c r="F7" s="59"/>
      <c r="G7" s="59"/>
    </row>
    <row r="8" ht="9.75" customHeight="1"/>
    <row r="9" spans="1:5" ht="15">
      <c r="A9" s="61" t="s">
        <v>60</v>
      </c>
      <c r="B9" s="61"/>
      <c r="C9" s="61"/>
      <c r="D9" s="61"/>
      <c r="E9" s="61"/>
    </row>
    <row r="10" spans="1:7" ht="15">
      <c r="A10" s="61" t="s">
        <v>61</v>
      </c>
      <c r="B10" s="61"/>
      <c r="C10" s="61"/>
      <c r="D10" s="61"/>
      <c r="E10" s="61"/>
      <c r="G10" s="22">
        <v>-131668.68</v>
      </c>
    </row>
    <row r="11" ht="11.25" customHeight="1"/>
    <row r="12" spans="1:5" ht="14.25">
      <c r="A12" s="62" t="s">
        <v>62</v>
      </c>
      <c r="B12" s="62"/>
      <c r="C12" s="62"/>
      <c r="D12" s="62"/>
      <c r="E12" s="62"/>
    </row>
    <row r="14" spans="1:7" ht="36">
      <c r="A14" s="63" t="s">
        <v>63</v>
      </c>
      <c r="B14" s="63"/>
      <c r="C14" s="23" t="s">
        <v>64</v>
      </c>
      <c r="D14" s="24" t="s">
        <v>65</v>
      </c>
      <c r="E14" s="25" t="s">
        <v>66</v>
      </c>
      <c r="F14" s="24" t="s">
        <v>67</v>
      </c>
      <c r="G14" s="26" t="s">
        <v>68</v>
      </c>
    </row>
    <row r="15" spans="1:7" ht="12.75">
      <c r="A15" s="63"/>
      <c r="B15" s="63"/>
      <c r="C15" s="27" t="s">
        <v>69</v>
      </c>
      <c r="D15" s="28" t="s">
        <v>69</v>
      </c>
      <c r="E15" s="28" t="s">
        <v>69</v>
      </c>
      <c r="F15" s="28" t="s">
        <v>69</v>
      </c>
      <c r="G15" s="27" t="s">
        <v>69</v>
      </c>
    </row>
    <row r="16" spans="1:7" ht="15">
      <c r="A16" s="64">
        <v>1</v>
      </c>
      <c r="B16" s="64"/>
      <c r="C16" s="27">
        <v>2</v>
      </c>
      <c r="D16" s="28">
        <v>3</v>
      </c>
      <c r="E16" s="28" t="s">
        <v>70</v>
      </c>
      <c r="F16" s="28">
        <v>5</v>
      </c>
      <c r="G16" s="27" t="s">
        <v>71</v>
      </c>
    </row>
    <row r="17" spans="1:8" ht="48" customHeight="1">
      <c r="A17" s="65" t="s">
        <v>72</v>
      </c>
      <c r="B17" s="65"/>
      <c r="C17" s="29">
        <f>C18+C19+C20+C21+C22</f>
        <v>149090.55000000002</v>
      </c>
      <c r="D17" s="30">
        <f>D18+D19+D20+D21+D22</f>
        <v>719597.13</v>
      </c>
      <c r="E17" s="30">
        <f>E18+E19+E20+E21+E22</f>
        <v>868687.68</v>
      </c>
      <c r="F17" s="30">
        <f>F18+F19+F20+F21+F22</f>
        <v>720076.96</v>
      </c>
      <c r="G17" s="29">
        <f>G18+G19+G20+G21+G22</f>
        <v>148610.7200000001</v>
      </c>
      <c r="H17" s="31"/>
    </row>
    <row r="18" spans="1:8" ht="12.75">
      <c r="A18" s="66" t="s">
        <v>73</v>
      </c>
      <c r="B18" s="66"/>
      <c r="C18" s="29">
        <v>144230.97</v>
      </c>
      <c r="D18" s="30">
        <f>641792.76+34435.36+13678.9</f>
        <v>689907.02</v>
      </c>
      <c r="E18" s="30">
        <f>C18+D18</f>
        <v>834137.99</v>
      </c>
      <c r="F18" s="30">
        <f>640728.69+37929.69+13393.52</f>
        <v>692051.8999999999</v>
      </c>
      <c r="G18" s="29">
        <f aca="true" t="shared" si="0" ref="G18:G26">E18-F18</f>
        <v>142086.09000000008</v>
      </c>
      <c r="H18" s="31"/>
    </row>
    <row r="19" spans="1:10" ht="12.75">
      <c r="A19" s="66" t="s">
        <v>74</v>
      </c>
      <c r="B19" s="66"/>
      <c r="C19" s="29">
        <v>276.97</v>
      </c>
      <c r="D19" s="30">
        <v>2439.83</v>
      </c>
      <c r="E19" s="30">
        <f aca="true" t="shared" si="1" ref="E19:E26">C19+D19</f>
        <v>2716.8</v>
      </c>
      <c r="F19" s="30">
        <f>2038.06+220.09</f>
        <v>2258.15</v>
      </c>
      <c r="G19" s="29">
        <f t="shared" si="0"/>
        <v>458.6500000000001</v>
      </c>
      <c r="H19" s="32"/>
      <c r="I19" s="32"/>
      <c r="J19" s="32"/>
    </row>
    <row r="20" spans="1:7" ht="12.75">
      <c r="A20" s="66" t="s">
        <v>75</v>
      </c>
      <c r="B20" s="66"/>
      <c r="C20" s="29">
        <v>0</v>
      </c>
      <c r="D20" s="30">
        <v>0</v>
      </c>
      <c r="E20" s="30">
        <f t="shared" si="1"/>
        <v>0</v>
      </c>
      <c r="F20" s="30">
        <v>0</v>
      </c>
      <c r="G20" s="29">
        <f t="shared" si="0"/>
        <v>0</v>
      </c>
    </row>
    <row r="21" spans="1:7" ht="12.75">
      <c r="A21" s="66" t="s">
        <v>76</v>
      </c>
      <c r="B21" s="66"/>
      <c r="C21" s="29">
        <v>200.32</v>
      </c>
      <c r="D21" s="30">
        <v>1627.29</v>
      </c>
      <c r="E21" s="30">
        <f t="shared" si="1"/>
        <v>1827.61</v>
      </c>
      <c r="F21" s="30">
        <f>1359.37+159.15</f>
        <v>1518.52</v>
      </c>
      <c r="G21" s="29">
        <f t="shared" si="0"/>
        <v>309.0899999999999</v>
      </c>
    </row>
    <row r="22" spans="1:7" ht="12.75">
      <c r="A22" s="66" t="s">
        <v>77</v>
      </c>
      <c r="B22" s="66"/>
      <c r="C22" s="29">
        <v>4382.29</v>
      </c>
      <c r="D22" s="30">
        <v>25622.99</v>
      </c>
      <c r="E22" s="30">
        <f t="shared" si="1"/>
        <v>30005.280000000002</v>
      </c>
      <c r="F22" s="30">
        <f>21371.72+2876.67</f>
        <v>24248.39</v>
      </c>
      <c r="G22" s="29">
        <f t="shared" si="0"/>
        <v>5756.890000000003</v>
      </c>
    </row>
    <row r="23" spans="1:7" ht="12.75">
      <c r="A23" s="67" t="s">
        <v>78</v>
      </c>
      <c r="B23" s="67"/>
      <c r="C23" s="29">
        <v>96639</v>
      </c>
      <c r="D23" s="30">
        <v>0</v>
      </c>
      <c r="E23" s="30">
        <f t="shared" si="1"/>
        <v>96639</v>
      </c>
      <c r="F23" s="30">
        <v>35423.34</v>
      </c>
      <c r="G23" s="29">
        <f t="shared" si="0"/>
        <v>61215.66</v>
      </c>
    </row>
    <row r="24" spans="1:7" ht="12.75">
      <c r="A24" s="67" t="s">
        <v>79</v>
      </c>
      <c r="B24" s="67"/>
      <c r="C24" s="29">
        <v>0</v>
      </c>
      <c r="D24" s="30">
        <v>0</v>
      </c>
      <c r="E24" s="30">
        <f t="shared" si="1"/>
        <v>0</v>
      </c>
      <c r="F24" s="30">
        <v>0</v>
      </c>
      <c r="G24" s="29">
        <f t="shared" si="0"/>
        <v>0</v>
      </c>
    </row>
    <row r="25" spans="1:7" ht="12.75">
      <c r="A25" s="67" t="s">
        <v>80</v>
      </c>
      <c r="B25" s="67"/>
      <c r="C25" s="29">
        <v>0</v>
      </c>
      <c r="D25" s="30">
        <v>5202.72</v>
      </c>
      <c r="E25" s="30">
        <f t="shared" si="1"/>
        <v>5202.72</v>
      </c>
      <c r="F25" s="30">
        <f>E25</f>
        <v>5202.72</v>
      </c>
      <c r="G25" s="29">
        <f t="shared" si="0"/>
        <v>0</v>
      </c>
    </row>
    <row r="26" spans="1:7" ht="12.75">
      <c r="A26" s="67" t="s">
        <v>81</v>
      </c>
      <c r="B26" s="67"/>
      <c r="C26" s="29">
        <v>0</v>
      </c>
      <c r="D26" s="30">
        <v>0</v>
      </c>
      <c r="E26" s="30">
        <f t="shared" si="1"/>
        <v>0</v>
      </c>
      <c r="F26" s="30">
        <v>0</v>
      </c>
      <c r="G26" s="29">
        <f t="shared" si="0"/>
        <v>0</v>
      </c>
    </row>
    <row r="27" spans="1:7" ht="15">
      <c r="A27" s="68" t="s">
        <v>7</v>
      </c>
      <c r="B27" s="68"/>
      <c r="C27" s="29">
        <f>C17++C23+C24+C25+C26</f>
        <v>245729.55000000002</v>
      </c>
      <c r="D27" s="30">
        <f>D17+D23+D24+D25+D26</f>
        <v>724799.85</v>
      </c>
      <c r="E27" s="30">
        <f>E17+E23+E24+E25+E26</f>
        <v>970529.4</v>
      </c>
      <c r="F27" s="30">
        <f>F17+F23+F24+F25+F26</f>
        <v>760703.0199999999</v>
      </c>
      <c r="G27" s="29">
        <f>G17+G23+G24+G25+G26</f>
        <v>209826.3800000001</v>
      </c>
    </row>
    <row r="29" spans="1:5" ht="14.25">
      <c r="A29" s="33" t="s">
        <v>82</v>
      </c>
      <c r="B29" s="33"/>
      <c r="C29" s="33"/>
      <c r="D29" s="33"/>
      <c r="E29" s="34"/>
    </row>
    <row r="31" spans="1:7" ht="38.25">
      <c r="A31" s="35" t="s">
        <v>2</v>
      </c>
      <c r="B31" s="69" t="s">
        <v>83</v>
      </c>
      <c r="C31" s="69"/>
      <c r="D31" s="69"/>
      <c r="E31" s="69"/>
      <c r="F31" s="25" t="s">
        <v>84</v>
      </c>
      <c r="G31" s="36" t="s">
        <v>85</v>
      </c>
    </row>
    <row r="32" spans="1:11" ht="15">
      <c r="A32" s="37" t="s">
        <v>86</v>
      </c>
      <c r="B32" s="70" t="s">
        <v>87</v>
      </c>
      <c r="C32" s="70"/>
      <c r="D32" s="70"/>
      <c r="E32" s="70"/>
      <c r="F32" s="38" t="s">
        <v>88</v>
      </c>
      <c r="G32" s="39">
        <v>40670.4</v>
      </c>
      <c r="K32" s="31"/>
    </row>
    <row r="33" spans="1:11" ht="34.5">
      <c r="A33" s="37" t="s">
        <v>89</v>
      </c>
      <c r="B33" s="70" t="s">
        <v>90</v>
      </c>
      <c r="C33" s="70"/>
      <c r="D33" s="70"/>
      <c r="E33" s="70"/>
      <c r="F33" s="24" t="s">
        <v>91</v>
      </c>
      <c r="G33" s="39">
        <v>29282.69</v>
      </c>
      <c r="K33" s="31"/>
    </row>
    <row r="34" spans="1:11" ht="32.25" customHeight="1">
      <c r="A34" s="40" t="s">
        <v>92</v>
      </c>
      <c r="B34" s="71" t="s">
        <v>93</v>
      </c>
      <c r="C34" s="71"/>
      <c r="D34" s="71"/>
      <c r="E34" s="71"/>
      <c r="F34" s="72" t="s">
        <v>94</v>
      </c>
      <c r="G34" s="39">
        <v>299293</v>
      </c>
      <c r="K34" s="31"/>
    </row>
    <row r="35" spans="1:11" ht="15">
      <c r="A35" s="41" t="s">
        <v>95</v>
      </c>
      <c r="B35" s="75" t="s">
        <v>96</v>
      </c>
      <c r="C35" s="75"/>
      <c r="D35" s="75"/>
      <c r="E35" s="75"/>
      <c r="F35" s="73"/>
      <c r="G35" s="39">
        <v>0</v>
      </c>
      <c r="K35" s="31"/>
    </row>
    <row r="36" spans="1:11" ht="15">
      <c r="A36" s="42" t="s">
        <v>97</v>
      </c>
      <c r="B36" s="76" t="s">
        <v>98</v>
      </c>
      <c r="C36" s="76"/>
      <c r="D36" s="76"/>
      <c r="E36" s="76"/>
      <c r="F36" s="73"/>
      <c r="G36" s="39">
        <v>2440.22</v>
      </c>
      <c r="K36" s="31"/>
    </row>
    <row r="37" spans="1:11" ht="15">
      <c r="A37" s="37" t="s">
        <v>99</v>
      </c>
      <c r="B37" s="70" t="s">
        <v>100</v>
      </c>
      <c r="C37" s="70"/>
      <c r="D37" s="70"/>
      <c r="E37" s="70"/>
      <c r="F37" s="74"/>
      <c r="G37" s="39">
        <v>46770.96</v>
      </c>
      <c r="K37" s="31"/>
    </row>
    <row r="38" spans="1:11" ht="15">
      <c r="A38" s="37" t="s">
        <v>101</v>
      </c>
      <c r="B38" s="70" t="s">
        <v>102</v>
      </c>
      <c r="C38" s="70"/>
      <c r="D38" s="70"/>
      <c r="E38" s="70"/>
      <c r="F38" s="38" t="s">
        <v>103</v>
      </c>
      <c r="G38" s="39">
        <v>5693.86</v>
      </c>
      <c r="K38" s="31"/>
    </row>
    <row r="39" spans="1:11" ht="21" customHeight="1">
      <c r="A39" s="37" t="s">
        <v>104</v>
      </c>
      <c r="B39" s="77" t="s">
        <v>105</v>
      </c>
      <c r="C39" s="77"/>
      <c r="D39" s="77"/>
      <c r="E39" s="77"/>
      <c r="F39" s="43" t="s">
        <v>106</v>
      </c>
      <c r="G39" s="39">
        <v>8134.08</v>
      </c>
      <c r="K39" s="31"/>
    </row>
    <row r="40" spans="1:11" ht="15.75" customHeight="1">
      <c r="A40" s="41" t="s">
        <v>107</v>
      </c>
      <c r="B40" s="78" t="s">
        <v>108</v>
      </c>
      <c r="C40" s="79"/>
      <c r="D40" s="79"/>
      <c r="E40" s="80"/>
      <c r="F40" s="43"/>
      <c r="G40" s="39">
        <v>0</v>
      </c>
      <c r="K40" s="31"/>
    </row>
    <row r="41" spans="1:11" ht="15.75" customHeight="1">
      <c r="A41" s="41" t="s">
        <v>109</v>
      </c>
      <c r="B41" s="78" t="s">
        <v>110</v>
      </c>
      <c r="C41" s="79"/>
      <c r="D41" s="79"/>
      <c r="E41" s="80"/>
      <c r="F41" s="43"/>
      <c r="G41" s="39">
        <v>0</v>
      </c>
      <c r="K41" s="31"/>
    </row>
    <row r="42" spans="1:11" ht="15">
      <c r="A42" s="37" t="s">
        <v>111</v>
      </c>
      <c r="B42" s="70" t="s">
        <v>112</v>
      </c>
      <c r="C42" s="70"/>
      <c r="D42" s="70"/>
      <c r="E42" s="70"/>
      <c r="F42" s="38" t="s">
        <v>113</v>
      </c>
      <c r="G42" s="39">
        <v>63667.59</v>
      </c>
      <c r="K42" s="31"/>
    </row>
    <row r="43" spans="1:11" ht="15">
      <c r="A43" s="37" t="s">
        <v>114</v>
      </c>
      <c r="B43" s="70" t="s">
        <v>115</v>
      </c>
      <c r="C43" s="70"/>
      <c r="D43" s="70"/>
      <c r="E43" s="70"/>
      <c r="F43" s="38" t="s">
        <v>113</v>
      </c>
      <c r="G43" s="39">
        <v>162571.54</v>
      </c>
      <c r="I43" s="44"/>
      <c r="K43" s="54"/>
    </row>
    <row r="44" spans="1:12" ht="15">
      <c r="A44" s="41" t="s">
        <v>116</v>
      </c>
      <c r="B44" s="78" t="s">
        <v>117</v>
      </c>
      <c r="C44" s="79"/>
      <c r="D44" s="79"/>
      <c r="E44" s="80"/>
      <c r="F44" s="38"/>
      <c r="G44" s="39">
        <v>0</v>
      </c>
      <c r="K44" s="31"/>
      <c r="L44" s="44"/>
    </row>
    <row r="45" spans="1:11" ht="15">
      <c r="A45" s="37" t="s">
        <v>118</v>
      </c>
      <c r="B45" s="70" t="s">
        <v>119</v>
      </c>
      <c r="C45" s="70"/>
      <c r="D45" s="70"/>
      <c r="E45" s="70"/>
      <c r="F45" s="45" t="s">
        <v>120</v>
      </c>
      <c r="G45" s="39">
        <v>638.82</v>
      </c>
      <c r="K45" s="31"/>
    </row>
    <row r="46" spans="1:11" ht="15">
      <c r="A46" s="37" t="s">
        <v>121</v>
      </c>
      <c r="B46" s="70" t="s">
        <v>122</v>
      </c>
      <c r="C46" s="70"/>
      <c r="D46" s="70"/>
      <c r="E46" s="70"/>
      <c r="F46" s="37"/>
      <c r="G46" s="39">
        <f>34435.36+13678.9</f>
        <v>48114.26</v>
      </c>
      <c r="K46" s="31"/>
    </row>
    <row r="47" spans="1:11" ht="15">
      <c r="A47" s="81" t="s">
        <v>123</v>
      </c>
      <c r="B47" s="82"/>
      <c r="C47" s="82"/>
      <c r="D47" s="82"/>
      <c r="E47" s="83"/>
      <c r="F47" s="37"/>
      <c r="G47" s="39"/>
      <c r="K47" s="31"/>
    </row>
    <row r="48" spans="1:7" ht="15">
      <c r="A48" s="37" t="s">
        <v>124</v>
      </c>
      <c r="B48" s="70" t="s">
        <v>74</v>
      </c>
      <c r="C48" s="70"/>
      <c r="D48" s="70"/>
      <c r="E48" s="70"/>
      <c r="F48" s="38" t="s">
        <v>125</v>
      </c>
      <c r="G48" s="39">
        <f>D19</f>
        <v>2439.83</v>
      </c>
    </row>
    <row r="49" spans="1:7" ht="15">
      <c r="A49" s="37" t="s">
        <v>126</v>
      </c>
      <c r="B49" s="70" t="s">
        <v>75</v>
      </c>
      <c r="C49" s="70"/>
      <c r="D49" s="70"/>
      <c r="E49" s="70"/>
      <c r="F49" s="38" t="s">
        <v>127</v>
      </c>
      <c r="G49" s="39">
        <f>D20</f>
        <v>0</v>
      </c>
    </row>
    <row r="50" spans="1:7" ht="15">
      <c r="A50" s="37" t="s">
        <v>128</v>
      </c>
      <c r="B50" s="70" t="s">
        <v>129</v>
      </c>
      <c r="C50" s="70"/>
      <c r="D50" s="70"/>
      <c r="E50" s="70"/>
      <c r="F50" s="38" t="s">
        <v>130</v>
      </c>
      <c r="G50" s="39">
        <f>D22</f>
        <v>25622.99</v>
      </c>
    </row>
    <row r="51" spans="1:7" ht="15">
      <c r="A51" s="37" t="s">
        <v>131</v>
      </c>
      <c r="B51" s="70" t="s">
        <v>76</v>
      </c>
      <c r="C51" s="70"/>
      <c r="D51" s="70"/>
      <c r="E51" s="70"/>
      <c r="F51" s="38" t="s">
        <v>125</v>
      </c>
      <c r="G51" s="39">
        <f>D21</f>
        <v>1627.29</v>
      </c>
    </row>
    <row r="52" spans="1:7" ht="15">
      <c r="A52" s="37" t="s">
        <v>132</v>
      </c>
      <c r="B52" s="84" t="s">
        <v>66</v>
      </c>
      <c r="C52" s="84"/>
      <c r="D52" s="84"/>
      <c r="E52" s="84"/>
      <c r="F52" s="37"/>
      <c r="G52" s="30">
        <f>SUM(G32:G51)</f>
        <v>736967.5299999999</v>
      </c>
    </row>
    <row r="53" spans="1:7" ht="15">
      <c r="A53" s="37" t="s">
        <v>133</v>
      </c>
      <c r="B53" s="81" t="s">
        <v>134</v>
      </c>
      <c r="C53" s="82"/>
      <c r="D53" s="82"/>
      <c r="E53" s="82"/>
      <c r="F53" s="83"/>
      <c r="G53" s="46">
        <f>G10+F17+F25+F26-G52</f>
        <v>-143356.5299999999</v>
      </c>
    </row>
    <row r="55" spans="1:5" ht="15">
      <c r="A55" s="85" t="s">
        <v>135</v>
      </c>
      <c r="B55" s="85"/>
      <c r="C55" s="47"/>
      <c r="D55" s="47"/>
      <c r="E55" s="47"/>
    </row>
    <row r="56" spans="1:7" ht="15">
      <c r="A56" s="86" t="s">
        <v>136</v>
      </c>
      <c r="B56" s="86"/>
      <c r="C56" s="86"/>
      <c r="D56" s="86"/>
      <c r="E56" s="86"/>
      <c r="G56" s="48">
        <f>G23+G24</f>
        <v>61215.66</v>
      </c>
    </row>
    <row r="57" spans="1:5" ht="15">
      <c r="A57" s="47"/>
      <c r="B57" s="47"/>
      <c r="C57" s="47"/>
      <c r="D57" s="47"/>
      <c r="E57" s="47"/>
    </row>
    <row r="58" spans="1:5" ht="15">
      <c r="A58" s="85" t="s">
        <v>137</v>
      </c>
      <c r="B58" s="85"/>
      <c r="C58" s="47"/>
      <c r="D58" s="47"/>
      <c r="E58" s="47"/>
    </row>
    <row r="60" spans="1:7" ht="15">
      <c r="A60" s="38" t="s">
        <v>2</v>
      </c>
      <c r="B60" s="88" t="s">
        <v>138</v>
      </c>
      <c r="C60" s="89"/>
      <c r="D60" s="89"/>
      <c r="E60" s="90"/>
      <c r="F60" s="49" t="s">
        <v>139</v>
      </c>
      <c r="G60" s="37" t="s">
        <v>140</v>
      </c>
    </row>
    <row r="61" spans="1:7" ht="12.75">
      <c r="A61" s="38" t="s">
        <v>86</v>
      </c>
      <c r="B61" s="91" t="s">
        <v>141</v>
      </c>
      <c r="C61" s="92"/>
      <c r="D61" s="92"/>
      <c r="E61" s="93"/>
      <c r="F61" s="50"/>
      <c r="G61" s="50"/>
    </row>
    <row r="62" spans="1:7" ht="12.75">
      <c r="A62" s="38" t="s">
        <v>89</v>
      </c>
      <c r="B62" s="91" t="s">
        <v>142</v>
      </c>
      <c r="C62" s="92"/>
      <c r="D62" s="92"/>
      <c r="E62" s="93"/>
      <c r="F62" s="51">
        <v>3</v>
      </c>
      <c r="G62" s="52">
        <v>104301.94</v>
      </c>
    </row>
    <row r="63" spans="1:7" ht="12.75">
      <c r="A63" s="38" t="s">
        <v>92</v>
      </c>
      <c r="B63" s="91" t="s">
        <v>143</v>
      </c>
      <c r="C63" s="92"/>
      <c r="D63" s="92"/>
      <c r="E63" s="93"/>
      <c r="F63" s="50"/>
      <c r="G63" s="50"/>
    </row>
    <row r="71" spans="1:7" ht="15.75">
      <c r="A71" s="53"/>
      <c r="B71" s="59"/>
      <c r="C71" s="59"/>
      <c r="D71" s="53"/>
      <c r="E71" s="53"/>
      <c r="F71" s="59"/>
      <c r="G71" s="59"/>
    </row>
    <row r="75" spans="1:7" ht="15">
      <c r="A75" s="55"/>
      <c r="B75" s="87"/>
      <c r="C75" s="87"/>
      <c r="D75" s="87"/>
      <c r="E75" s="55"/>
      <c r="F75" s="55"/>
      <c r="G75" s="55"/>
    </row>
    <row r="76" spans="1:7" ht="15">
      <c r="A76" s="55"/>
      <c r="B76" s="55"/>
      <c r="C76" s="55"/>
      <c r="D76" s="55"/>
      <c r="E76" s="55"/>
      <c r="F76" s="56"/>
      <c r="G76" s="56"/>
    </row>
    <row r="77" spans="1:7" ht="12.75">
      <c r="A77" s="55"/>
      <c r="B77" s="55"/>
      <c r="C77" s="55"/>
      <c r="D77" s="55"/>
      <c r="E77" s="55"/>
      <c r="F77" s="55"/>
      <c r="G77" s="55"/>
    </row>
    <row r="78" spans="1:7" ht="12.75">
      <c r="A78" s="55"/>
      <c r="B78" s="55"/>
      <c r="C78" s="55"/>
      <c r="D78" s="55"/>
      <c r="E78" s="55"/>
      <c r="F78" s="55"/>
      <c r="G78" s="55"/>
    </row>
    <row r="79" spans="1:7" ht="12.75">
      <c r="A79" s="55"/>
      <c r="B79" s="55"/>
      <c r="C79" s="55"/>
      <c r="D79" s="55"/>
      <c r="E79" s="55"/>
      <c r="F79" s="55"/>
      <c r="G79" s="55"/>
    </row>
  </sheetData>
  <sheetProtection/>
  <mergeCells count="56">
    <mergeCell ref="F71:G71"/>
    <mergeCell ref="B75:D75"/>
    <mergeCell ref="A58:B58"/>
    <mergeCell ref="B60:E60"/>
    <mergeCell ref="B61:E61"/>
    <mergeCell ref="B62:E62"/>
    <mergeCell ref="B63:E63"/>
    <mergeCell ref="B71:C71"/>
    <mergeCell ref="B50:E50"/>
    <mergeCell ref="B51:E51"/>
    <mergeCell ref="B52:E52"/>
    <mergeCell ref="B53:F53"/>
    <mergeCell ref="A55:B55"/>
    <mergeCell ref="A56:E56"/>
    <mergeCell ref="B44:E44"/>
    <mergeCell ref="B45:E45"/>
    <mergeCell ref="B46:E46"/>
    <mergeCell ref="A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3:E33"/>
    <mergeCell ref="B34:E34"/>
    <mergeCell ref="F34:F37"/>
    <mergeCell ref="B35:E35"/>
    <mergeCell ref="B36:E36"/>
    <mergeCell ref="B37:E37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8.00390625" style="0" customWidth="1"/>
    <col min="2" max="2" width="46.00390625" style="0" customWidth="1"/>
    <col min="3" max="3" width="12.57421875" style="0" customWidth="1"/>
    <col min="4" max="4" width="19.57421875" style="0" customWidth="1"/>
  </cols>
  <sheetData>
    <row r="1" ht="25.5" customHeight="1">
      <c r="D1" s="14" t="s">
        <v>16</v>
      </c>
    </row>
    <row r="2" spans="1:4" ht="63.75" customHeight="1">
      <c r="A2" s="94" t="s">
        <v>32</v>
      </c>
      <c r="B2" s="95"/>
      <c r="C2" s="95"/>
      <c r="D2" s="95"/>
    </row>
    <row r="3" spans="1:4" ht="18.75" customHeight="1">
      <c r="A3" s="2" t="s">
        <v>2</v>
      </c>
      <c r="B3" s="2" t="s">
        <v>4</v>
      </c>
      <c r="C3" s="2" t="s">
        <v>3</v>
      </c>
      <c r="D3" s="3" t="s">
        <v>15</v>
      </c>
    </row>
    <row r="4" spans="1:4" ht="15.75">
      <c r="A4" s="2">
        <v>1</v>
      </c>
      <c r="B4" s="15" t="s">
        <v>0</v>
      </c>
      <c r="C4" s="3"/>
      <c r="D4" s="12"/>
    </row>
    <row r="5" spans="1:4" ht="18" customHeight="1">
      <c r="A5" s="2"/>
      <c r="B5" s="4" t="s">
        <v>17</v>
      </c>
      <c r="C5" s="2"/>
      <c r="D5" s="12">
        <v>82410</v>
      </c>
    </row>
    <row r="6" spans="1:4" ht="28.5">
      <c r="A6" s="2"/>
      <c r="B6" s="17" t="s">
        <v>20</v>
      </c>
      <c r="C6" s="2" t="s">
        <v>39</v>
      </c>
      <c r="D6" s="12"/>
    </row>
    <row r="7" spans="1:4" ht="15">
      <c r="A7" s="2"/>
      <c r="B7" s="17" t="s">
        <v>14</v>
      </c>
      <c r="C7" s="2" t="s">
        <v>40</v>
      </c>
      <c r="D7" s="12"/>
    </row>
    <row r="8" spans="1:4" ht="15">
      <c r="A8" s="2"/>
      <c r="B8" s="17" t="s">
        <v>23</v>
      </c>
      <c r="C8" s="2" t="s">
        <v>41</v>
      </c>
      <c r="D8" s="12"/>
    </row>
    <row r="9" spans="1:4" ht="15">
      <c r="A9" s="2"/>
      <c r="B9" s="17" t="s">
        <v>33</v>
      </c>
      <c r="C9" s="2" t="s">
        <v>42</v>
      </c>
      <c r="D9" s="12"/>
    </row>
    <row r="10" spans="1:4" ht="15">
      <c r="A10" s="2"/>
      <c r="B10" s="16" t="s">
        <v>9</v>
      </c>
      <c r="C10" s="2" t="s">
        <v>43</v>
      </c>
      <c r="D10" s="12"/>
    </row>
    <row r="11" spans="1:4" ht="15">
      <c r="A11" s="2"/>
      <c r="B11" s="16"/>
      <c r="C11" s="2"/>
      <c r="D11" s="12"/>
    </row>
    <row r="12" spans="1:4" ht="15">
      <c r="A12" s="2"/>
      <c r="B12" s="19" t="s">
        <v>25</v>
      </c>
      <c r="C12" s="2"/>
      <c r="D12" s="12">
        <v>2306</v>
      </c>
    </row>
    <row r="13" spans="1:4" ht="17.25" customHeight="1">
      <c r="A13" s="2"/>
      <c r="B13" s="4" t="s">
        <v>26</v>
      </c>
      <c r="C13" s="2" t="s">
        <v>31</v>
      </c>
      <c r="D13" s="12">
        <v>56740</v>
      </c>
    </row>
    <row r="14" spans="1:4" ht="15">
      <c r="A14" s="2"/>
      <c r="B14" s="4" t="s">
        <v>27</v>
      </c>
      <c r="C14" s="2"/>
      <c r="D14" s="12">
        <v>11210</v>
      </c>
    </row>
    <row r="15" spans="1:4" ht="15">
      <c r="A15" s="2"/>
      <c r="B15" s="4"/>
      <c r="C15" s="2"/>
      <c r="D15" s="12"/>
    </row>
    <row r="16" spans="1:4" ht="15">
      <c r="A16" s="2"/>
      <c r="B16" s="4" t="s">
        <v>8</v>
      </c>
      <c r="C16" s="2"/>
      <c r="D16" s="12">
        <v>33361</v>
      </c>
    </row>
    <row r="17" spans="1:4" ht="28.5">
      <c r="A17" s="2"/>
      <c r="B17" s="16" t="s">
        <v>21</v>
      </c>
      <c r="C17" s="2" t="s">
        <v>44</v>
      </c>
      <c r="D17" s="12"/>
    </row>
    <row r="18" spans="1:4" ht="15">
      <c r="A18" s="2"/>
      <c r="B18" s="16" t="s">
        <v>19</v>
      </c>
      <c r="C18" s="2" t="s">
        <v>45</v>
      </c>
      <c r="D18" s="12"/>
    </row>
    <row r="19" spans="1:4" ht="15">
      <c r="A19" s="2"/>
      <c r="B19" s="21" t="s">
        <v>37</v>
      </c>
      <c r="C19" s="2" t="s">
        <v>43</v>
      </c>
      <c r="D19" s="12"/>
    </row>
    <row r="20" spans="1:4" ht="15">
      <c r="A20" s="2"/>
      <c r="B20" s="4"/>
      <c r="C20" s="2"/>
      <c r="D20" s="12"/>
    </row>
    <row r="21" spans="1:4" ht="15.75">
      <c r="A21" s="2">
        <v>2</v>
      </c>
      <c r="B21" s="15" t="s">
        <v>1</v>
      </c>
      <c r="C21" s="2"/>
      <c r="D21" s="12">
        <v>65314</v>
      </c>
    </row>
    <row r="22" spans="1:4" ht="15">
      <c r="A22" s="2"/>
      <c r="B22" s="16" t="s">
        <v>10</v>
      </c>
      <c r="C22" s="2" t="s">
        <v>46</v>
      </c>
      <c r="D22" s="12"/>
    </row>
    <row r="23" spans="1:4" ht="15">
      <c r="A23" s="2"/>
      <c r="B23" s="16" t="s">
        <v>34</v>
      </c>
      <c r="C23" s="2" t="s">
        <v>42</v>
      </c>
      <c r="D23" s="12"/>
    </row>
    <row r="24" spans="1:4" ht="15">
      <c r="A24" s="2"/>
      <c r="B24" s="16" t="s">
        <v>28</v>
      </c>
      <c r="C24" s="2" t="s">
        <v>42</v>
      </c>
      <c r="D24" s="12"/>
    </row>
    <row r="25" spans="1:4" ht="16.5" customHeight="1">
      <c r="A25" s="2"/>
      <c r="B25" s="16" t="s">
        <v>18</v>
      </c>
      <c r="C25" s="2" t="s">
        <v>47</v>
      </c>
      <c r="D25" s="12"/>
    </row>
    <row r="26" spans="1:4" ht="15">
      <c r="A26" s="2"/>
      <c r="B26" s="16" t="s">
        <v>11</v>
      </c>
      <c r="C26" s="2" t="s">
        <v>48</v>
      </c>
      <c r="D26" s="12"/>
    </row>
    <row r="27" spans="1:4" ht="15">
      <c r="A27" s="2"/>
      <c r="B27" s="16" t="s">
        <v>12</v>
      </c>
      <c r="C27" s="2" t="s">
        <v>42</v>
      </c>
      <c r="D27" s="12"/>
    </row>
    <row r="28" spans="1:4" ht="30" customHeight="1">
      <c r="A28" s="2"/>
      <c r="B28" s="16" t="s">
        <v>22</v>
      </c>
      <c r="C28" s="2" t="s">
        <v>49</v>
      </c>
      <c r="D28" s="12"/>
    </row>
    <row r="29" spans="1:4" ht="15" customHeight="1">
      <c r="A29" s="2"/>
      <c r="B29" s="16"/>
      <c r="C29" s="2"/>
      <c r="D29" s="12"/>
    </row>
    <row r="30" spans="1:4" ht="15.75">
      <c r="A30" s="2">
        <v>3</v>
      </c>
      <c r="B30" s="15" t="s">
        <v>5</v>
      </c>
      <c r="C30" s="2"/>
      <c r="D30" s="12"/>
    </row>
    <row r="31" spans="1:4" ht="15">
      <c r="A31" s="2"/>
      <c r="B31" s="4" t="s">
        <v>24</v>
      </c>
      <c r="C31" s="2" t="s">
        <v>50</v>
      </c>
      <c r="D31" s="12">
        <v>318</v>
      </c>
    </row>
    <row r="32" spans="1:4" ht="18" customHeight="1">
      <c r="A32" s="2"/>
      <c r="B32" s="4" t="s">
        <v>35</v>
      </c>
      <c r="C32" s="2" t="s">
        <v>51</v>
      </c>
      <c r="D32" s="12">
        <v>9738</v>
      </c>
    </row>
    <row r="33" spans="1:4" ht="15">
      <c r="A33" s="2"/>
      <c r="B33" s="4" t="s">
        <v>36</v>
      </c>
      <c r="C33" s="2" t="s">
        <v>52</v>
      </c>
      <c r="D33" s="12">
        <v>1483</v>
      </c>
    </row>
    <row r="34" spans="1:4" ht="15">
      <c r="A34" s="2"/>
      <c r="B34" s="4" t="s">
        <v>13</v>
      </c>
      <c r="C34" s="2" t="s">
        <v>53</v>
      </c>
      <c r="D34" s="12">
        <v>1562</v>
      </c>
    </row>
    <row r="35" spans="1:4" ht="15">
      <c r="A35" s="2"/>
      <c r="B35" s="4"/>
      <c r="C35" s="2"/>
      <c r="D35" s="12"/>
    </row>
    <row r="36" spans="1:4" ht="15" customHeight="1">
      <c r="A36" s="2">
        <v>4</v>
      </c>
      <c r="B36" s="15" t="s">
        <v>6</v>
      </c>
      <c r="C36" s="2"/>
      <c r="D36" s="12">
        <v>1633</v>
      </c>
    </row>
    <row r="37" spans="1:4" ht="15" customHeight="1">
      <c r="A37" s="2"/>
      <c r="B37" s="15"/>
      <c r="C37" s="2"/>
      <c r="D37" s="12"/>
    </row>
    <row r="38" spans="1:4" ht="15" customHeight="1">
      <c r="A38" s="2">
        <v>5</v>
      </c>
      <c r="B38" s="15" t="s">
        <v>29</v>
      </c>
      <c r="C38" s="2"/>
      <c r="D38" s="12"/>
    </row>
    <row r="39" spans="1:4" ht="15" customHeight="1">
      <c r="A39" s="2"/>
      <c r="B39" s="20" t="s">
        <v>30</v>
      </c>
      <c r="C39" s="2" t="s">
        <v>38</v>
      </c>
      <c r="D39" s="12">
        <v>33218</v>
      </c>
    </row>
    <row r="40" spans="1:4" ht="19.5" customHeight="1">
      <c r="A40" s="3"/>
      <c r="B40" s="18" t="s">
        <v>7</v>
      </c>
      <c r="C40" s="2"/>
      <c r="D40" s="13">
        <f>SUM(D5:D39)</f>
        <v>299293</v>
      </c>
    </row>
    <row r="41" spans="1:3" ht="15">
      <c r="A41" s="5"/>
      <c r="B41" s="5"/>
      <c r="C41" s="5"/>
    </row>
    <row r="42" spans="1:3" ht="30.75" customHeight="1">
      <c r="A42" s="5"/>
      <c r="B42" s="9"/>
      <c r="C42" s="10"/>
    </row>
    <row r="43" spans="1:4" ht="15">
      <c r="A43" s="5"/>
      <c r="B43" s="5"/>
      <c r="C43" s="10"/>
      <c r="D43" s="11"/>
    </row>
    <row r="44" spans="1:3" ht="26.25" customHeight="1">
      <c r="A44" s="6"/>
      <c r="B44" s="7"/>
      <c r="C44" s="8"/>
    </row>
    <row r="45" ht="12.75">
      <c r="C45" s="1"/>
    </row>
  </sheetData>
  <sheetProtection/>
  <mergeCells count="1">
    <mergeCell ref="A2:D2"/>
  </mergeCells>
  <printOptions/>
  <pageMargins left="0.7874015748031497" right="0.7874015748031497" top="0.31496062992125984" bottom="0.1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2019-03-14T08:19:45Z</cp:lastPrinted>
  <dcterms:created xsi:type="dcterms:W3CDTF">1996-10-08T23:32:33Z</dcterms:created>
  <dcterms:modified xsi:type="dcterms:W3CDTF">2019-03-28T10:42:08Z</dcterms:modified>
  <cp:category/>
  <cp:version/>
  <cp:contentType/>
  <cp:contentStatus/>
</cp:coreProperties>
</file>