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G50" i="1" l="1"/>
  <c r="F22" i="1" l="1"/>
  <c r="F21" i="1"/>
  <c r="F19" i="1"/>
  <c r="F18" i="1"/>
  <c r="D18" i="1"/>
  <c r="G46" i="1"/>
  <c r="D26" i="1"/>
  <c r="F25" i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<sst xmlns="http://schemas.openxmlformats.org/spreadsheetml/2006/main" count="135" uniqueCount="117">
  <si>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</si>
  <si>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</si>
  <si>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</si>
  <si>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</si>
  <si>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</si>
  <si>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</si>
  <si>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</si>
  <si>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</si>
  <si>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</si>
  <si>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</si>
  <si>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</si>
  <si>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</si>
  <si>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</si>
  <si>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</si>
  <si>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</si>
  <si>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</si>
  <si>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</si>
  <si>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</si>
  <si>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</si>
  <si>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</si>
  <si>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</si>
  <si>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</si>
  <si>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</si>
  <si>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</si>
  <si>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</si>
  <si>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</si>
  <si>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</si>
  <si>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</si>
  <si>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</si>
  <si>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</si>
  <si>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</si>
  <si>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</si>
  <si>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</si>
  <si>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</si>
  <si>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</si>
  <si>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</si>
  <si>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</si>
  <si>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</si>
  <si>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</si>
  <si>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</si>
  <si>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</si>
  <si>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</si>
  <si>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</si>
  <si>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</si>
  <si>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</si>
  <si>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</si>
  <si>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</si>
  <si>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</si>
  <si>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</si>
  <si>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</si>
  <si>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</si>
  <si>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</si>
  <si>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</si>
  <si>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</si>
  <si>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</si>
  <si>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</si>
  <si>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</si>
  <si>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</si>
  <si>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</si>
  <si>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</si>
  <si>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</si>
  <si>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</si>
  <si>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</si>
  <si>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</si>
  <si>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</si>
  <si>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</si>
  <si>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</si>
  <si>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</si>
  <si>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</si>
  <si>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</si>
  <si>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</si>
  <si>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</si>
  <si>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</si>
  <si>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</si>
  <si>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</si>
  <si>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</si>
  <si>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</si>
  <si>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</si>
  <si>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</si>
  <si>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</si>
  <si>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</si>
  <si>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</si>
  <si>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</si>
  <si>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Остаток неизрасходованных средств(+);перерасход (-)  на 01.01.2019 г. по СРЖ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</si>
  <si>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</si>
  <si>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</si>
  <si>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 xml:space="preserve">Сбор и вывоз ТБО,утилизация,обращение с ТКО (тариф)   </t>
  </si>
  <si>
    <t>ООО "ПЖХ "Базис"</t>
  </si>
  <si>
    <t>ООО "Ремонтно-строительное предприятие"</t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</si>
  <si>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</si>
  <si>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перед собственниками помещений МКД по адресу: Пушкина,61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</si>
  <si>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</si>
  <si>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61 ул. Пушкина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</si>
  <si>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</si>
  <si>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</si>
  <si>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</si>
  <si>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</si>
  <si>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</si>
  <si>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</si>
  <si>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3,2 м.</t>
  </si>
  <si>
    <t>смена вентилей</t>
  </si>
  <si>
    <t>3 шт.</t>
  </si>
  <si>
    <t>Ремонт системы центрального отопления</t>
  </si>
  <si>
    <t>в том числе:</t>
  </si>
  <si>
    <t>2 шт.</t>
  </si>
  <si>
    <t>промывка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</si>
  <si>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</si>
  <si>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</si>
  <si>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</si>
  <si>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</si>
  <si>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</si>
  <si>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</si>
  <si>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</si>
  <si>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Общестроительные работы</t>
  </si>
  <si>
    <t>Смена замков</t>
  </si>
  <si>
    <t>1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</si>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</sst>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A70" sqref="A70:G7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6" t="s">
        <v>27</v>
      </c>
      <c r="B1" s="56"/>
      <c r="C1" s="56"/>
      <c r="D1" s="56"/>
      <c r="E1" s="56"/>
      <c r="F1" s="56"/>
      <c r="G1" s="56"/>
    </row>
    <row r="2" spans="1:7" ht="15.75" thickBot="1" x14ac:dyDescent="0.3">
      <c r="A2" s="57" t="s">
        <v>28</v>
      </c>
      <c r="B2" s="57"/>
      <c r="C2" s="57"/>
      <c r="D2" s="57"/>
      <c r="E2" s="57"/>
      <c r="F2" s="57"/>
      <c r="G2" s="57"/>
    </row>
    <row r="3" spans="1:7" ht="8.25" customHeight="1" x14ac:dyDescent="0.25"/>
    <row r="4" spans="1:7" x14ac:dyDescent="0.25">
      <c r="A4" s="56" t="s">
        <v>29</v>
      </c>
      <c r="B4" s="56"/>
      <c r="C4" s="56"/>
      <c r="D4" s="56"/>
      <c r="E4" s="56"/>
      <c r="F4" s="56"/>
      <c r="G4" s="56"/>
    </row>
    <row r="5" spans="1:7" ht="13.5" customHeight="1" x14ac:dyDescent="0.25">
      <c r="A5" s="62" t="s">
        <v>30</v>
      </c>
      <c r="B5" s="62"/>
      <c r="C5" s="62"/>
      <c r="D5" s="62"/>
      <c r="E5" s="62"/>
      <c r="F5" s="62"/>
      <c r="G5" s="62"/>
    </row>
    <row r="6" spans="1:7" ht="15" customHeight="1" x14ac:dyDescent="0.25">
      <c r="A6" s="63" t="s">
        <v>31</v>
      </c>
      <c r="B6" s="63"/>
      <c r="C6" s="63"/>
      <c r="D6" s="63"/>
      <c r="E6" s="63"/>
      <c r="F6" s="63"/>
      <c r="G6" s="63"/>
    </row>
    <row r="7" spans="1:7" ht="15.75" x14ac:dyDescent="0.25">
      <c r="A7" s="63" t="s">
        <v>90</v>
      </c>
      <c r="B7" s="62"/>
      <c r="C7" s="62"/>
      <c r="D7" s="62"/>
      <c r="E7" s="62"/>
      <c r="F7" s="62"/>
      <c r="G7" s="62"/>
    </row>
    <row r="8" spans="1:7" ht="9.75" customHeight="1" x14ac:dyDescent="0.25"/>
    <row r="9" spans="1:7" x14ac:dyDescent="0.25">
      <c r="A9" s="65" t="s">
        <v>33</v>
      </c>
      <c r="B9" s="65"/>
      <c r="C9" s="65"/>
      <c r="D9" s="65"/>
      <c r="E9" s="65"/>
    </row>
    <row r="10" spans="1:7" x14ac:dyDescent="0.25">
      <c r="A10" s="65" t="s">
        <v>34</v>
      </c>
      <c r="B10" s="65"/>
      <c r="C10" s="65"/>
      <c r="D10" s="65"/>
      <c r="E10" s="65"/>
      <c r="G10" s="23">
        <v>47118.23</v>
      </c>
    </row>
    <row r="11" spans="1:7" ht="11.25" customHeight="1" x14ac:dyDescent="0.25"/>
    <row r="12" spans="1:7" x14ac:dyDescent="0.25">
      <c r="A12" s="64" t="s">
        <v>32</v>
      </c>
      <c r="B12" s="64"/>
      <c r="C12" s="64"/>
      <c r="D12" s="64"/>
      <c r="E12" s="64"/>
    </row>
    <row r="14" spans="1:7" ht="36" x14ac:dyDescent="0.25">
      <c r="A14" s="61" t="s">
        <v>0</v>
      </c>
      <c r="B14" s="61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77</v>
      </c>
    </row>
    <row r="15" spans="1:7" x14ac:dyDescent="0.25">
      <c r="A15" s="61"/>
      <c r="B15" s="61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7">
        <v>1</v>
      </c>
      <c r="B16" s="67"/>
      <c r="C16" s="16">
        <v>2</v>
      </c>
      <c r="D16" s="10">
        <v>3</v>
      </c>
      <c r="E16" s="10" t="s">
        <v>13</v>
      </c>
      <c r="F16" s="10">
        <v>5</v>
      </c>
      <c r="G16" s="16" t="s">
        <v>66</v>
      </c>
    </row>
    <row r="17" spans="1:10" ht="48" customHeight="1" x14ac:dyDescent="0.25">
      <c r="A17" s="68" t="s">
        <v>76</v>
      </c>
      <c r="B17" s="68"/>
      <c r="C17" s="17">
        <f>C18+C19+C20+C21+C22</f>
        <v>96606.28</v>
      </c>
      <c r="D17" s="13">
        <f>D18+D19+D20+D21+D22</f>
        <v>416227</v>
      </c>
      <c r="E17" s="13">
        <f>E18+E19+E20+E21+E22</f>
        <v>512833.28000000003</v>
      </c>
      <c r="F17" s="13">
        <f>F18+F19+F20+F21+F22</f>
        <v>415609.21</v>
      </c>
      <c r="G17" s="17">
        <f>G18+G19+G20+G21+G22</f>
        <v>97224.069999999978</v>
      </c>
      <c r="H17" s="25"/>
    </row>
    <row r="18" spans="1:10" x14ac:dyDescent="0.25">
      <c r="A18" s="58" t="s">
        <v>1</v>
      </c>
      <c r="B18" s="58"/>
      <c r="C18" s="17">
        <v>91712.29</v>
      </c>
      <c r="D18" s="13">
        <f>361511+19471.28+4658.22</f>
        <v>385640.5</v>
      </c>
      <c r="E18" s="13">
        <f>C18+D18</f>
        <v>477352.79</v>
      </c>
      <c r="F18" s="13">
        <f>359284.8+22596+4066.7</f>
        <v>385947.5</v>
      </c>
      <c r="G18" s="17">
        <f>E18-F18</f>
        <v>91405.289999999979</v>
      </c>
      <c r="H18" s="25"/>
    </row>
    <row r="19" spans="1:10" x14ac:dyDescent="0.25">
      <c r="A19" s="58" t="s">
        <v>2</v>
      </c>
      <c r="B19" s="58"/>
      <c r="C19" s="17">
        <v>322.24</v>
      </c>
      <c r="D19" s="13">
        <v>2069.7600000000002</v>
      </c>
      <c r="E19" s="13">
        <f t="shared" ref="E19:E26" si="0">C19+D19</f>
        <v>2392</v>
      </c>
      <c r="F19" s="13">
        <f>1742.21+262.91</f>
        <v>2005.1200000000001</v>
      </c>
      <c r="G19" s="17">
        <f t="shared" ref="G19:G22" si="1">E19-F19</f>
        <v>386.87999999999988</v>
      </c>
      <c r="H19" s="28"/>
      <c r="I19" s="28"/>
      <c r="J19" s="28"/>
    </row>
    <row r="20" spans="1:10" x14ac:dyDescent="0.25">
      <c r="A20" s="58" t="s">
        <v>3</v>
      </c>
      <c r="B20" s="58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58" t="s">
        <v>4</v>
      </c>
      <c r="B21" s="58"/>
      <c r="C21" s="17">
        <v>215.07</v>
      </c>
      <c r="D21" s="13">
        <v>1495.08</v>
      </c>
      <c r="E21" s="13">
        <f t="shared" si="0"/>
        <v>1710.1499999999999</v>
      </c>
      <c r="F21" s="13">
        <f>1246.24+183.33</f>
        <v>1429.57</v>
      </c>
      <c r="G21" s="17">
        <f t="shared" si="1"/>
        <v>280.57999999999993</v>
      </c>
    </row>
    <row r="22" spans="1:10" x14ac:dyDescent="0.25">
      <c r="A22" s="58" t="s">
        <v>5</v>
      </c>
      <c r="B22" s="58"/>
      <c r="C22" s="17">
        <v>4356.68</v>
      </c>
      <c r="D22" s="13">
        <v>27021.66</v>
      </c>
      <c r="E22" s="13">
        <f t="shared" si="0"/>
        <v>31378.34</v>
      </c>
      <c r="F22" s="13">
        <f>22684.79+3542.23</f>
        <v>26227.02</v>
      </c>
      <c r="G22" s="17">
        <f t="shared" si="1"/>
        <v>5151.32</v>
      </c>
    </row>
    <row r="23" spans="1:10" x14ac:dyDescent="0.25">
      <c r="A23" s="70" t="s">
        <v>6</v>
      </c>
      <c r="B23" s="70"/>
      <c r="C23" s="17">
        <v>172327.97</v>
      </c>
      <c r="D23" s="13">
        <v>742760.88</v>
      </c>
      <c r="E23" s="13">
        <f t="shared" si="0"/>
        <v>915088.85</v>
      </c>
      <c r="F23" s="13">
        <v>728310.88</v>
      </c>
      <c r="G23" s="17">
        <f>E23-F23</f>
        <v>186777.96999999997</v>
      </c>
    </row>
    <row r="24" spans="1:10" x14ac:dyDescent="0.25">
      <c r="A24" s="70" t="s">
        <v>7</v>
      </c>
      <c r="B24" s="70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70" t="s">
        <v>8</v>
      </c>
      <c r="B25" s="70"/>
      <c r="C25" s="17">
        <v>0</v>
      </c>
      <c r="D25" s="13">
        <v>10287.5</v>
      </c>
      <c r="E25" s="13">
        <f t="shared" si="0"/>
        <v>10287.5</v>
      </c>
      <c r="F25" s="13">
        <f>E25</f>
        <v>10287.5</v>
      </c>
      <c r="G25" s="17">
        <f t="shared" si="2"/>
        <v>0</v>
      </c>
    </row>
    <row r="26" spans="1:10" x14ac:dyDescent="0.25">
      <c r="A26" s="70" t="s">
        <v>82</v>
      </c>
      <c r="B26" s="70"/>
      <c r="C26" s="17">
        <v>76152.81</v>
      </c>
      <c r="D26" s="13">
        <f>98751.9-38000</f>
        <v>60751.899999999994</v>
      </c>
      <c r="E26" s="13">
        <f t="shared" si="0"/>
        <v>136904.71</v>
      </c>
      <c r="F26" s="13">
        <v>17965.05</v>
      </c>
      <c r="G26" s="17">
        <f t="shared" si="2"/>
        <v>118939.65999999999</v>
      </c>
    </row>
    <row r="27" spans="1:10" x14ac:dyDescent="0.25">
      <c r="A27" s="59" t="s">
        <v>9</v>
      </c>
      <c r="B27" s="59"/>
      <c r="C27" s="17">
        <f>C17++C23+C24+C25+C26</f>
        <v>345087.06</v>
      </c>
      <c r="D27" s="13">
        <f>D17+D23+D24+D25+D26</f>
        <v>1230027.2799999998</v>
      </c>
      <c r="E27" s="13">
        <f>E17+E23+E24+E25+E26</f>
        <v>1575114.3399999999</v>
      </c>
      <c r="F27" s="13">
        <f>F17+F23+F24+F25+F26</f>
        <v>1172172.6400000001</v>
      </c>
      <c r="G27" s="17">
        <f>G17+G23+G24+G25+G26</f>
        <v>402941.6999999999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2" t="s">
        <v>10</v>
      </c>
      <c r="B31" s="60" t="s">
        <v>11</v>
      </c>
      <c r="C31" s="60"/>
      <c r="D31" s="60"/>
      <c r="E31" s="60"/>
      <c r="F31" s="3" t="s">
        <v>12</v>
      </c>
      <c r="G31" s="4" t="s">
        <v>19</v>
      </c>
    </row>
    <row r="32" spans="1:10" x14ac:dyDescent="0.25">
      <c r="A32" s="6" t="s">
        <v>20</v>
      </c>
      <c r="B32" s="66" t="s">
        <v>36</v>
      </c>
      <c r="C32" s="66"/>
      <c r="D32" s="66"/>
      <c r="E32" s="66"/>
      <c r="F32" s="14" t="s">
        <v>69</v>
      </c>
      <c r="G32" s="21">
        <v>22996.799999999999</v>
      </c>
    </row>
    <row r="33" spans="1:12" ht="34.5" x14ac:dyDescent="0.25">
      <c r="A33" s="6" t="s">
        <v>21</v>
      </c>
      <c r="B33" s="66" t="s">
        <v>37</v>
      </c>
      <c r="C33" s="66"/>
      <c r="D33" s="66"/>
      <c r="E33" s="66"/>
      <c r="F33" s="2" t="s">
        <v>81</v>
      </c>
      <c r="G33" s="21">
        <v>16557.7</v>
      </c>
    </row>
    <row r="34" spans="1:12" ht="32.25" customHeight="1" x14ac:dyDescent="0.25">
      <c r="A34" s="7" t="s">
        <v>22</v>
      </c>
      <c r="B34" s="69" t="s">
        <v>38</v>
      </c>
      <c r="C34" s="69"/>
      <c r="D34" s="69"/>
      <c r="E34" s="69"/>
      <c r="F34" s="79" t="s">
        <v>88</v>
      </c>
      <c r="G34" s="21">
        <v>91638</v>
      </c>
    </row>
    <row r="35" spans="1:12" x14ac:dyDescent="0.25">
      <c r="A35" s="27" t="s">
        <v>23</v>
      </c>
      <c r="B35" s="75" t="s">
        <v>85</v>
      </c>
      <c r="C35" s="75"/>
      <c r="D35" s="75"/>
      <c r="E35" s="75"/>
      <c r="F35" s="80"/>
      <c r="G35" s="29">
        <v>0</v>
      </c>
    </row>
    <row r="36" spans="1:12" x14ac:dyDescent="0.25">
      <c r="A36" s="27" t="s">
        <v>24</v>
      </c>
      <c r="B36" s="75" t="s">
        <v>79</v>
      </c>
      <c r="C36" s="75"/>
      <c r="D36" s="75"/>
      <c r="E36" s="75"/>
      <c r="F36" s="80"/>
      <c r="G36" s="21">
        <v>0</v>
      </c>
      <c r="K36" s="24"/>
    </row>
    <row r="37" spans="1:12" x14ac:dyDescent="0.25">
      <c r="A37" s="6" t="s">
        <v>25</v>
      </c>
      <c r="B37" s="66" t="s">
        <v>39</v>
      </c>
      <c r="C37" s="66"/>
      <c r="D37" s="66"/>
      <c r="E37" s="66"/>
      <c r="F37" s="80"/>
      <c r="G37" s="21">
        <v>26446.32</v>
      </c>
    </row>
    <row r="38" spans="1:12" x14ac:dyDescent="0.25">
      <c r="A38" s="6" t="s">
        <v>35</v>
      </c>
      <c r="B38" s="66" t="s">
        <v>89</v>
      </c>
      <c r="C38" s="66"/>
      <c r="D38" s="66"/>
      <c r="E38" s="66"/>
      <c r="F38" s="81"/>
      <c r="G38" s="21">
        <v>3219.55</v>
      </c>
      <c r="K38" s="24"/>
    </row>
    <row r="39" spans="1:12" ht="21" customHeight="1" x14ac:dyDescent="0.25">
      <c r="A39" s="6" t="s">
        <v>40</v>
      </c>
      <c r="B39" s="74" t="s">
        <v>84</v>
      </c>
      <c r="C39" s="74"/>
      <c r="D39" s="74"/>
      <c r="E39" s="74"/>
      <c r="F39" s="20" t="s">
        <v>67</v>
      </c>
      <c r="G39" s="21">
        <v>4599.3599999999997</v>
      </c>
      <c r="K39" s="24"/>
    </row>
    <row r="40" spans="1:12" ht="15.75" customHeight="1" x14ac:dyDescent="0.25">
      <c r="A40" s="27" t="s">
        <v>44</v>
      </c>
      <c r="B40" s="71" t="s">
        <v>78</v>
      </c>
      <c r="C40" s="72"/>
      <c r="D40" s="72"/>
      <c r="E40" s="73"/>
      <c r="F40" s="20"/>
      <c r="G40" s="21">
        <v>0</v>
      </c>
    </row>
    <row r="41" spans="1:12" ht="15.75" customHeight="1" x14ac:dyDescent="0.25">
      <c r="A41" s="27" t="s">
        <v>45</v>
      </c>
      <c r="B41" s="71" t="s">
        <v>73</v>
      </c>
      <c r="C41" s="72"/>
      <c r="D41" s="72"/>
      <c r="E41" s="73"/>
      <c r="F41" s="20"/>
      <c r="G41" s="21">
        <v>0</v>
      </c>
    </row>
    <row r="42" spans="1:12" x14ac:dyDescent="0.25">
      <c r="A42" s="6" t="s">
        <v>46</v>
      </c>
      <c r="B42" s="66" t="s">
        <v>41</v>
      </c>
      <c r="C42" s="66"/>
      <c r="D42" s="66"/>
      <c r="E42" s="66"/>
      <c r="F42" s="14" t="s">
        <v>87</v>
      </c>
      <c r="G42" s="21">
        <v>50835.27</v>
      </c>
    </row>
    <row r="43" spans="1:12" x14ac:dyDescent="0.25">
      <c r="A43" s="6" t="s">
        <v>47</v>
      </c>
      <c r="B43" s="66" t="s">
        <v>42</v>
      </c>
      <c r="C43" s="66"/>
      <c r="D43" s="66"/>
      <c r="E43" s="66"/>
      <c r="F43" s="14" t="s">
        <v>87</v>
      </c>
      <c r="G43" s="21">
        <v>133362.1</v>
      </c>
      <c r="I43" s="24"/>
      <c r="K43" s="52"/>
    </row>
    <row r="44" spans="1:12" x14ac:dyDescent="0.25">
      <c r="A44" s="27" t="s">
        <v>48</v>
      </c>
      <c r="B44" s="71" t="s">
        <v>80</v>
      </c>
      <c r="C44" s="72"/>
      <c r="D44" s="72"/>
      <c r="E44" s="73"/>
      <c r="F44" s="14"/>
      <c r="G44" s="21">
        <v>0</v>
      </c>
      <c r="L44" s="24"/>
    </row>
    <row r="45" spans="1:12" x14ac:dyDescent="0.25">
      <c r="A45" s="6" t="s">
        <v>50</v>
      </c>
      <c r="B45" s="66" t="s">
        <v>43</v>
      </c>
      <c r="C45" s="66"/>
      <c r="D45" s="66"/>
      <c r="E45" s="66"/>
      <c r="F45" s="19" t="s">
        <v>68</v>
      </c>
      <c r="G45" s="21">
        <v>515.59</v>
      </c>
      <c r="K45" s="24"/>
    </row>
    <row r="46" spans="1:12" x14ac:dyDescent="0.25">
      <c r="A46" s="6" t="s">
        <v>51</v>
      </c>
      <c r="B46" s="66" t="s">
        <v>86</v>
      </c>
      <c r="C46" s="66"/>
      <c r="D46" s="66"/>
      <c r="E46" s="66"/>
      <c r="F46" s="6"/>
      <c r="G46" s="21">
        <f>19471.28+4658.22</f>
        <v>24129.5</v>
      </c>
    </row>
    <row r="47" spans="1:12" x14ac:dyDescent="0.25">
      <c r="A47" s="76" t="s">
        <v>49</v>
      </c>
      <c r="B47" s="77"/>
      <c r="C47" s="77"/>
      <c r="D47" s="77"/>
      <c r="E47" s="78"/>
      <c r="F47" s="6"/>
      <c r="G47" s="21"/>
    </row>
    <row r="48" spans="1:12" x14ac:dyDescent="0.25">
      <c r="A48" s="6" t="s">
        <v>52</v>
      </c>
      <c r="B48" s="66" t="s">
        <v>2</v>
      </c>
      <c r="C48" s="66"/>
      <c r="D48" s="66"/>
      <c r="E48" s="66"/>
      <c r="F48" s="14" t="s">
        <v>70</v>
      </c>
      <c r="G48" s="21">
        <f>D19</f>
        <v>2069.7600000000002</v>
      </c>
    </row>
    <row r="49" spans="1:7" x14ac:dyDescent="0.25">
      <c r="A49" s="6" t="s">
        <v>54</v>
      </c>
      <c r="B49" s="66" t="s">
        <v>3</v>
      </c>
      <c r="C49" s="66"/>
      <c r="D49" s="66"/>
      <c r="E49" s="66"/>
      <c r="F49" s="14" t="s">
        <v>71</v>
      </c>
      <c r="G49" s="21">
        <f>D20</f>
        <v>0</v>
      </c>
    </row>
    <row r="50" spans="1:7" x14ac:dyDescent="0.25">
      <c r="A50" s="6" t="s">
        <v>55</v>
      </c>
      <c r="B50" s="66" t="s">
        <v>53</v>
      </c>
      <c r="C50" s="66"/>
      <c r="D50" s="66"/>
      <c r="E50" s="66"/>
      <c r="F50" s="14" t="s">
        <v>72</v>
      </c>
      <c r="G50" s="21">
        <f>D22</f>
        <v>27021.66</v>
      </c>
    </row>
    <row r="51" spans="1:7" x14ac:dyDescent="0.25">
      <c r="A51" s="6" t="s">
        <v>56</v>
      </c>
      <c r="B51" s="66" t="s">
        <v>4</v>
      </c>
      <c r="C51" s="66"/>
      <c r="D51" s="66"/>
      <c r="E51" s="66"/>
      <c r="F51" s="14" t="s">
        <v>70</v>
      </c>
      <c r="G51" s="21">
        <f>D21</f>
        <v>1495.08</v>
      </c>
    </row>
    <row r="52" spans="1:7" x14ac:dyDescent="0.25">
      <c r="A52" s="6" t="s">
        <v>74</v>
      </c>
      <c r="B52" s="92" t="s">
        <v>17</v>
      </c>
      <c r="C52" s="92"/>
      <c r="D52" s="92"/>
      <c r="E52" s="92"/>
      <c r="F52" s="6"/>
      <c r="G52" s="13">
        <f>SUM(G32:G51)</f>
        <v>404886.69</v>
      </c>
    </row>
    <row r="53" spans="1:7" x14ac:dyDescent="0.25">
      <c r="A53" s="6" t="s">
        <v>75</v>
      </c>
      <c r="B53" s="76" t="s">
        <v>83</v>
      </c>
      <c r="C53" s="77"/>
      <c r="D53" s="77"/>
      <c r="E53" s="77"/>
      <c r="F53" s="78"/>
      <c r="G53" s="32">
        <f>G10+F17+F25+F26-G52</f>
        <v>86093.299999999988</v>
      </c>
    </row>
    <row r="55" spans="1:7" x14ac:dyDescent="0.25">
      <c r="A55" s="90" t="s">
        <v>57</v>
      </c>
      <c r="B55" s="90"/>
      <c r="C55" s="11"/>
      <c r="D55" s="11"/>
      <c r="E55" s="11"/>
    </row>
    <row r="56" spans="1:7" x14ac:dyDescent="0.25">
      <c r="A56" s="91" t="s">
        <v>58</v>
      </c>
      <c r="B56" s="91"/>
      <c r="C56" s="91"/>
      <c r="D56" s="91"/>
      <c r="E56" s="91"/>
      <c r="G56" s="26">
        <f>G23+G24</f>
        <v>186777.96999999997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0" t="s">
        <v>59</v>
      </c>
      <c r="B58" s="90"/>
      <c r="C58" s="11"/>
      <c r="D58" s="11"/>
      <c r="E58" s="11"/>
    </row>
    <row r="60" spans="1:7" x14ac:dyDescent="0.25">
      <c r="A60" s="14" t="s">
        <v>10</v>
      </c>
      <c r="B60" s="84" t="s">
        <v>62</v>
      </c>
      <c r="C60" s="85"/>
      <c r="D60" s="85"/>
      <c r="E60" s="86"/>
      <c r="F60" s="12" t="s">
        <v>60</v>
      </c>
      <c r="G60" s="6" t="s">
        <v>61</v>
      </c>
    </row>
    <row r="61" spans="1:7" x14ac:dyDescent="0.25">
      <c r="A61" s="14" t="s">
        <v>20</v>
      </c>
      <c r="B61" s="87" t="s">
        <v>63</v>
      </c>
      <c r="C61" s="88"/>
      <c r="D61" s="88"/>
      <c r="E61" s="89"/>
      <c r="F61" s="1"/>
      <c r="G61" s="1"/>
    </row>
    <row r="62" spans="1:7" x14ac:dyDescent="0.25">
      <c r="A62" s="14" t="s">
        <v>21</v>
      </c>
      <c r="B62" s="87" t="s">
        <v>64</v>
      </c>
      <c r="C62" s="88"/>
      <c r="D62" s="88"/>
      <c r="E62" s="89"/>
      <c r="F62" s="30">
        <v>1</v>
      </c>
      <c r="G62" s="31">
        <v>92301.53</v>
      </c>
    </row>
    <row r="63" spans="1:7" x14ac:dyDescent="0.25">
      <c r="A63" s="14" t="s">
        <v>22</v>
      </c>
      <c r="B63" s="87" t="s">
        <v>65</v>
      </c>
      <c r="C63" s="88"/>
      <c r="D63" s="88"/>
      <c r="E63" s="89"/>
      <c r="F63" s="1"/>
      <c r="G63" s="1"/>
    </row>
    <row r="70" spans="1:7" ht="15.75" x14ac:dyDescent="0.25">
      <c r="A70" s="53"/>
      <c r="B70" s="83"/>
      <c r="C70" s="83"/>
      <c r="D70" s="53"/>
      <c r="E70" s="53"/>
      <c r="F70" s="83"/>
      <c r="G70" s="83"/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4"/>
      <c r="B72" s="54"/>
      <c r="C72" s="54"/>
      <c r="D72" s="54"/>
      <c r="E72" s="54"/>
      <c r="F72" s="54"/>
      <c r="G72" s="54"/>
    </row>
    <row r="73" spans="1:7" x14ac:dyDescent="0.25">
      <c r="A73" s="54"/>
      <c r="B73" s="54"/>
      <c r="C73" s="54"/>
      <c r="D73" s="54"/>
      <c r="E73" s="54"/>
      <c r="F73" s="54"/>
      <c r="G73" s="54"/>
    </row>
    <row r="74" spans="1:7" x14ac:dyDescent="0.25">
      <c r="A74" s="54"/>
      <c r="B74" s="82"/>
      <c r="C74" s="82"/>
      <c r="D74" s="82"/>
      <c r="E74" s="54"/>
      <c r="F74" s="54"/>
      <c r="G74" s="54"/>
    </row>
    <row r="75" spans="1:7" x14ac:dyDescent="0.25">
      <c r="A75" s="54"/>
      <c r="B75" s="54"/>
      <c r="C75" s="54"/>
      <c r="D75" s="54"/>
      <c r="E75" s="54"/>
      <c r="F75" s="55"/>
      <c r="G75" s="55"/>
    </row>
    <row r="76" spans="1:7" x14ac:dyDescent="0.25">
      <c r="A76" s="54"/>
      <c r="B76" s="54"/>
      <c r="C76" s="54"/>
      <c r="D76" s="54"/>
      <c r="E76" s="54"/>
      <c r="F76" s="54"/>
      <c r="G76" s="54"/>
    </row>
    <row r="77" spans="1:7" x14ac:dyDescent="0.25">
      <c r="A77" s="54"/>
      <c r="B77" s="54"/>
      <c r="C77" s="54"/>
      <c r="D77" s="54"/>
      <c r="E77" s="54"/>
      <c r="F77" s="54"/>
      <c r="G77" s="54"/>
    </row>
  </sheetData>
  <mergeCells count="56">
    <mergeCell ref="F34:F38"/>
    <mergeCell ref="B74:D74"/>
    <mergeCell ref="B70:C70"/>
    <mergeCell ref="F70:G70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5:E45"/>
    <mergeCell ref="B46:E46"/>
    <mergeCell ref="B48:E48"/>
    <mergeCell ref="B35:E35"/>
    <mergeCell ref="B36:E36"/>
    <mergeCell ref="A47:E47"/>
    <mergeCell ref="B44:E44"/>
    <mergeCell ref="B49:E49"/>
    <mergeCell ref="B34:E34"/>
    <mergeCell ref="A22:B22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2:E32"/>
    <mergeCell ref="B33:E33"/>
    <mergeCell ref="A21:B21"/>
    <mergeCell ref="A16:B16"/>
    <mergeCell ref="A17:B17"/>
    <mergeCell ref="A18:B18"/>
    <mergeCell ref="A19:B19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E7" sqref="E7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3" t="s">
        <v>91</v>
      </c>
    </row>
    <row r="2" spans="1:4" ht="71.25" customHeight="1" x14ac:dyDescent="0.25">
      <c r="A2" s="93" t="s">
        <v>92</v>
      </c>
      <c r="B2" s="94"/>
      <c r="C2" s="94"/>
      <c r="D2" s="94"/>
    </row>
    <row r="3" spans="1:4" ht="15.75" x14ac:dyDescent="0.25">
      <c r="A3" s="34" t="s">
        <v>10</v>
      </c>
      <c r="B3" s="34" t="s">
        <v>93</v>
      </c>
      <c r="C3" s="34" t="s">
        <v>94</v>
      </c>
      <c r="D3" s="35" t="s">
        <v>95</v>
      </c>
    </row>
    <row r="4" spans="1:4" ht="15.75" x14ac:dyDescent="0.25">
      <c r="A4" s="34">
        <v>1</v>
      </c>
      <c r="B4" s="36" t="s">
        <v>96</v>
      </c>
      <c r="C4" s="35"/>
      <c r="D4" s="37"/>
    </row>
    <row r="5" spans="1:4" ht="15.75" x14ac:dyDescent="0.25">
      <c r="A5" s="34"/>
      <c r="B5" s="38" t="s">
        <v>97</v>
      </c>
      <c r="C5" s="34"/>
      <c r="D5" s="37">
        <v>5712</v>
      </c>
    </row>
    <row r="6" spans="1:4" ht="29.25" x14ac:dyDescent="0.25">
      <c r="A6" s="34"/>
      <c r="B6" s="39" t="s">
        <v>98</v>
      </c>
      <c r="C6" s="34" t="s">
        <v>99</v>
      </c>
      <c r="D6" s="37"/>
    </row>
    <row r="7" spans="1:4" ht="15.75" x14ac:dyDescent="0.25">
      <c r="A7" s="34"/>
      <c r="B7" s="39" t="s">
        <v>100</v>
      </c>
      <c r="C7" s="34" t="s">
        <v>101</v>
      </c>
      <c r="D7" s="37"/>
    </row>
    <row r="8" spans="1:4" ht="15.75" x14ac:dyDescent="0.25">
      <c r="A8" s="34"/>
      <c r="B8" s="39"/>
      <c r="C8" s="34"/>
      <c r="D8" s="37"/>
    </row>
    <row r="9" spans="1:4" ht="30.75" x14ac:dyDescent="0.25">
      <c r="A9" s="34"/>
      <c r="B9" s="38" t="s">
        <v>102</v>
      </c>
      <c r="C9" s="34"/>
      <c r="D9" s="37">
        <v>6659</v>
      </c>
    </row>
    <row r="10" spans="1:4" ht="15.75" x14ac:dyDescent="0.25">
      <c r="A10" s="34"/>
      <c r="B10" s="40" t="s">
        <v>103</v>
      </c>
      <c r="C10" s="34"/>
      <c r="D10" s="37"/>
    </row>
    <row r="11" spans="1:4" ht="15.75" x14ac:dyDescent="0.25">
      <c r="A11" s="34"/>
      <c r="B11" s="40" t="s">
        <v>100</v>
      </c>
      <c r="C11" s="34" t="s">
        <v>104</v>
      </c>
      <c r="D11" s="37"/>
    </row>
    <row r="12" spans="1:4" ht="15.75" x14ac:dyDescent="0.25">
      <c r="A12" s="34"/>
      <c r="B12" s="40" t="s">
        <v>105</v>
      </c>
      <c r="C12" s="34" t="s">
        <v>101</v>
      </c>
      <c r="D12" s="37"/>
    </row>
    <row r="13" spans="1:4" ht="15.75" x14ac:dyDescent="0.25">
      <c r="A13" s="34"/>
      <c r="B13" s="39"/>
      <c r="C13" s="34"/>
      <c r="D13" s="37"/>
    </row>
    <row r="14" spans="1:4" ht="15.75" x14ac:dyDescent="0.25">
      <c r="A14" s="34"/>
      <c r="B14" s="41" t="s">
        <v>106</v>
      </c>
      <c r="C14" s="34"/>
      <c r="D14" s="37">
        <v>3102</v>
      </c>
    </row>
    <row r="15" spans="1:4" ht="30.75" x14ac:dyDescent="0.25">
      <c r="A15" s="34"/>
      <c r="B15" s="38" t="s">
        <v>107</v>
      </c>
      <c r="C15" s="34" t="s">
        <v>108</v>
      </c>
      <c r="D15" s="37">
        <v>58585</v>
      </c>
    </row>
    <row r="16" spans="1:4" ht="15.75" x14ac:dyDescent="0.25">
      <c r="A16" s="34"/>
      <c r="B16" s="38" t="s">
        <v>109</v>
      </c>
      <c r="C16" s="34"/>
      <c r="D16" s="37">
        <v>2531</v>
      </c>
    </row>
    <row r="17" spans="1:4" ht="15.75" x14ac:dyDescent="0.25">
      <c r="A17" s="34"/>
      <c r="B17" s="38"/>
      <c r="C17" s="34"/>
      <c r="D17" s="37"/>
    </row>
    <row r="18" spans="1:4" ht="15.75" x14ac:dyDescent="0.25">
      <c r="A18" s="34"/>
      <c r="B18" s="38" t="s">
        <v>110</v>
      </c>
      <c r="C18" s="34"/>
      <c r="D18" s="37">
        <v>1837</v>
      </c>
    </row>
    <row r="19" spans="1:4" ht="15.75" x14ac:dyDescent="0.25">
      <c r="A19" s="34"/>
      <c r="B19" s="39" t="s">
        <v>111</v>
      </c>
      <c r="C19" s="34" t="s">
        <v>112</v>
      </c>
      <c r="D19" s="37"/>
    </row>
    <row r="20" spans="1:4" ht="15.75" x14ac:dyDescent="0.25">
      <c r="A20" s="34"/>
      <c r="B20" s="38"/>
      <c r="C20" s="34"/>
      <c r="D20" s="37"/>
    </row>
    <row r="21" spans="1:4" ht="15.75" x14ac:dyDescent="0.25">
      <c r="A21" s="34">
        <v>2</v>
      </c>
      <c r="B21" s="36" t="s">
        <v>113</v>
      </c>
      <c r="C21" s="34"/>
      <c r="D21" s="37"/>
    </row>
    <row r="22" spans="1:4" ht="15.75" x14ac:dyDescent="0.25">
      <c r="A22" s="34"/>
      <c r="B22" s="38" t="s">
        <v>114</v>
      </c>
      <c r="C22" s="34" t="s">
        <v>115</v>
      </c>
      <c r="D22" s="37">
        <v>194</v>
      </c>
    </row>
    <row r="23" spans="1:4" ht="15.75" x14ac:dyDescent="0.25">
      <c r="A23" s="34"/>
      <c r="B23" s="38"/>
      <c r="C23" s="34"/>
      <c r="D23" s="37"/>
    </row>
    <row r="24" spans="1:4" ht="15.75" x14ac:dyDescent="0.25">
      <c r="A24" s="34"/>
      <c r="B24" s="38"/>
      <c r="C24" s="34"/>
      <c r="D24" s="37"/>
    </row>
    <row r="25" spans="1:4" ht="15.75" x14ac:dyDescent="0.25">
      <c r="A25" s="34">
        <v>3</v>
      </c>
      <c r="B25" s="36" t="s">
        <v>116</v>
      </c>
      <c r="C25" s="34"/>
      <c r="D25" s="37">
        <v>13018</v>
      </c>
    </row>
    <row r="26" spans="1:4" ht="15.75" x14ac:dyDescent="0.25">
      <c r="A26" s="35"/>
      <c r="B26" s="42" t="s">
        <v>9</v>
      </c>
      <c r="C26" s="34"/>
      <c r="D26" s="43">
        <f>SUM(D5:D25)</f>
        <v>91638</v>
      </c>
    </row>
    <row r="27" spans="1:4" ht="15.75" x14ac:dyDescent="0.25">
      <c r="A27" s="44"/>
      <c r="B27" s="44"/>
      <c r="C27" s="44"/>
    </row>
    <row r="28" spans="1:4" ht="15.75" x14ac:dyDescent="0.25">
      <c r="A28" s="44"/>
      <c r="B28" s="44"/>
      <c r="C28" s="44"/>
    </row>
    <row r="29" spans="1:4" ht="15.75" x14ac:dyDescent="0.25">
      <c r="A29" s="44"/>
      <c r="B29" s="44"/>
      <c r="C29" s="44"/>
    </row>
    <row r="30" spans="1:4" ht="15.75" x14ac:dyDescent="0.25">
      <c r="A30" s="44"/>
      <c r="B30" s="45"/>
      <c r="C30" s="46"/>
    </row>
    <row r="31" spans="1:4" ht="15.75" x14ac:dyDescent="0.25">
      <c r="A31" s="44"/>
      <c r="B31" s="44"/>
      <c r="C31" s="46"/>
      <c r="D31" s="47"/>
    </row>
    <row r="32" spans="1:4" x14ac:dyDescent="0.25">
      <c r="A32" s="48"/>
      <c r="B32" s="49"/>
      <c r="C32" s="50"/>
    </row>
    <row r="33" spans="3:3" x14ac:dyDescent="0.25">
      <c r="C33" s="5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2019-03-19T12:31:32Z</cp:lastPrinted>
  <dcterms:created xsi:type="dcterms:W3CDTF">2018-08-28T07:18:51Z</dcterms:created>
  <dcterms:modified xsi:type="dcterms:W3CDTF">2019-03-28T10:31:57Z</dcterms:modified>
</cp:coreProperties>
</file>