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46" i="1" l="1"/>
  <c r="F21" i="1"/>
  <c r="F22" i="1"/>
  <c r="F19" i="1"/>
  <c r="F18" i="1"/>
  <c r="D18" i="1"/>
  <c r="G50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26" i="1" l="1"/>
  <c r="G53" i="1"/>
  <c r="G56" i="1"/>
  <c r="E17" i="1"/>
  <c r="E27" i="1" s="1"/>
  <c r="G20" i="1"/>
  <c r="G17" i="1" s="1"/>
  <c r="G25" i="1"/>
  <c r="F27" i="1" l="1"/>
  <c r="G27" i="1"/>
  <c r="C17" i="1"/>
  <c r="C27" i="1" s="1"/>
</calcChain>
</file>

<file path=xl/sharedStrings.xml><?xml version="1.0" encoding="utf-8"?>
<sst xmlns="http://schemas.openxmlformats.org/spreadsheetml/2006/main" count="137" uniqueCount="120">
  <si>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</si>
  <si>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</si>
  <si>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</si>
  <si>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</si>
  <si>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</si>
  <si>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</si>
  <si>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</si>
  <si>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</si>
  <si>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</si>
  <si>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</si>
  <si>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</si>
  <si>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</si>
  <si>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</si>
  <si>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</si>
  <si>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</si>
  <si>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</si>
  <si>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</si>
  <si>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</si>
  <si>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</si>
  <si>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</si>
  <si>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</si>
  <si>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</si>
  <si>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</si>
  <si>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</si>
  <si>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</si>
  <si>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</si>
  <si>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</si>
  <si>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</si>
  <si>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</si>
  <si>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</si>
  <si>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</si>
  <si>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</si>
  <si>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</si>
  <si>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</si>
  <si>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</si>
  <si>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</si>
  <si>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</si>
  <si>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</si>
  <si>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</si>
  <si>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</si>
  <si>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</si>
  <si>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</si>
  <si>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</si>
  <si>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</si>
  <si>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</si>
  <si>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</si>
  <si>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</si>
  <si>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</si>
  <si>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</si>
  <si>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</si>
  <si>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</si>
  <si>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</si>
  <si>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</si>
  <si>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</si>
  <si>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</si>
  <si>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</si>
  <si>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</si>
  <si>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</si>
  <si>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</si>
  <si>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</si>
  <si>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</si>
  <si>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</si>
  <si>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</si>
  <si>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</si>
  <si>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</si>
  <si>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</si>
  <si>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</si>
  <si>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</si>
  <si>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</si>
  <si>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</si>
  <si>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</si>
  <si>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</si>
  <si>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</si>
  <si>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</si>
  <si>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</si>
  <si>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</si>
  <si>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</si>
  <si>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</si>
  <si>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</si>
  <si>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</si>
  <si>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</si>
  <si>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</si>
  <si>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</si>
  <si>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</si>
  <si>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</si>
  <si>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</si>
  <si>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</si>
  <si>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Полиграфская,3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</si>
  <si>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</si>
  <si>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</si>
  <si>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</si>
  <si>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</si>
  <si>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 ул. Полиграфская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</si>
  <si>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</si>
  <si>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</si>
  <si>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</si>
  <si>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</si>
  <si>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</si>
  <si>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</si>
  <si>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2,2 м.</t>
  </si>
  <si>
    <t>смена вентилей и сгонов</t>
  </si>
  <si>
    <t>7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</si>
  <si>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</si>
  <si>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</si>
  <si>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</si>
  <si>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</si>
  <si>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</si>
  <si>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</si>
  <si>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</si>
  <si>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</si>
  <si>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33,2 м.</t>
  </si>
  <si>
    <t>прочистка труб</t>
  </si>
  <si>
    <t>15 м.</t>
  </si>
  <si>
    <t>Электромонтажные работы</t>
  </si>
  <si>
    <t>в том числе установка прожектора</t>
  </si>
  <si>
    <t>1 шт.</t>
  </si>
  <si>
    <t>Общестроительные работы</t>
  </si>
  <si>
    <t>Установка информационных досок</t>
  </si>
  <si>
    <t>3 шт.</t>
  </si>
  <si>
    <t>Смена замков с проушинами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</si>
</sst>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A80" sqref="A80:G8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85546875" customWidth="1"/>
    <col min="7" max="7" width="13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1" spans="1:7" x14ac:dyDescent="0.25">
      <c r="A1" s="83" t="s">
        <v>27</v>
      </c>
      <c r="B1" s="83"/>
      <c r="C1" s="83"/>
      <c r="D1" s="83"/>
      <c r="E1" s="83"/>
      <c r="F1" s="83"/>
      <c r="G1" s="83"/>
    </row>
    <row r="2" spans="1:7" ht="15.75" thickBot="1" x14ac:dyDescent="0.3">
      <c r="A2" s="84" t="s">
        <v>28</v>
      </c>
      <c r="B2" s="84"/>
      <c r="C2" s="84"/>
      <c r="D2" s="84"/>
      <c r="E2" s="84"/>
      <c r="F2" s="84"/>
      <c r="G2" s="84"/>
    </row>
    <row r="3" spans="1:7" ht="8.25" customHeight="1" x14ac:dyDescent="0.25"/>
    <row r="4" spans="1:7" x14ac:dyDescent="0.25">
      <c r="A4" s="83" t="s">
        <v>29</v>
      </c>
      <c r="B4" s="83"/>
      <c r="C4" s="83"/>
      <c r="D4" s="83"/>
      <c r="E4" s="83"/>
      <c r="F4" s="83"/>
      <c r="G4" s="83"/>
    </row>
    <row r="5" spans="1:7" ht="13.5" customHeight="1" x14ac:dyDescent="0.25">
      <c r="A5" s="88" t="s">
        <v>30</v>
      </c>
      <c r="B5" s="88"/>
      <c r="C5" s="88"/>
      <c r="D5" s="88"/>
      <c r="E5" s="88"/>
      <c r="F5" s="88"/>
      <c r="G5" s="88"/>
    </row>
    <row r="6" spans="1:7" ht="15" customHeight="1" x14ac:dyDescent="0.25">
      <c r="A6" s="89" t="s">
        <v>31</v>
      </c>
      <c r="B6" s="89"/>
      <c r="C6" s="89"/>
      <c r="D6" s="89"/>
      <c r="E6" s="89"/>
      <c r="F6" s="89"/>
      <c r="G6" s="89"/>
    </row>
    <row r="7" spans="1:7" ht="15.75" x14ac:dyDescent="0.25">
      <c r="A7" s="88" t="s">
        <v>87</v>
      </c>
      <c r="B7" s="88"/>
      <c r="C7" s="88"/>
      <c r="D7" s="88"/>
      <c r="E7" s="88"/>
      <c r="F7" s="88"/>
      <c r="G7" s="88"/>
    </row>
    <row r="8" spans="1:7" ht="9.75" customHeight="1" x14ac:dyDescent="0.25"/>
    <row r="9" spans="1:7" x14ac:dyDescent="0.25">
      <c r="A9" s="91" t="s">
        <v>33</v>
      </c>
      <c r="B9" s="91"/>
      <c r="C9" s="91"/>
      <c r="D9" s="91"/>
      <c r="E9" s="91"/>
    </row>
    <row r="10" spans="1:7" x14ac:dyDescent="0.25">
      <c r="A10" s="91" t="s">
        <v>34</v>
      </c>
      <c r="B10" s="91"/>
      <c r="C10" s="91"/>
      <c r="D10" s="91"/>
      <c r="E10" s="91"/>
      <c r="G10" s="32">
        <v>181967.65</v>
      </c>
    </row>
    <row r="11" spans="1:7" ht="11.25" customHeight="1" x14ac:dyDescent="0.25"/>
    <row r="12" spans="1:7" x14ac:dyDescent="0.25">
      <c r="A12" s="90" t="s">
        <v>32</v>
      </c>
      <c r="B12" s="90"/>
      <c r="C12" s="90"/>
      <c r="D12" s="90"/>
      <c r="E12" s="90"/>
    </row>
    <row r="14" spans="1:7" ht="36" x14ac:dyDescent="0.25">
      <c r="A14" s="87" t="s">
        <v>0</v>
      </c>
      <c r="B14" s="87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87"/>
      <c r="B15" s="87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0">
        <v>1</v>
      </c>
      <c r="B16" s="80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1" t="s">
        <v>77</v>
      </c>
      <c r="B17" s="81"/>
      <c r="C17" s="17">
        <f>C18+C19+C20+C21+C22</f>
        <v>188790.26</v>
      </c>
      <c r="D17" s="13">
        <f>D18+D19+D20+D21+D22</f>
        <v>347606.46</v>
      </c>
      <c r="E17" s="13">
        <f>E18+E19+E20+E21+E22</f>
        <v>536396.72</v>
      </c>
      <c r="F17" s="13">
        <f>F18+F19+F20+F21+F22</f>
        <v>343455.1</v>
      </c>
      <c r="G17" s="17">
        <f>G18+G19+G20+G21+G22</f>
        <v>192941.62000000008</v>
      </c>
      <c r="H17" s="24"/>
    </row>
    <row r="18" spans="1:11" x14ac:dyDescent="0.25">
      <c r="A18" s="79" t="s">
        <v>1</v>
      </c>
      <c r="B18" s="79"/>
      <c r="C18" s="17">
        <v>184986.91</v>
      </c>
      <c r="D18" s="13">
        <f>305317.14+16450.88+5249.74</f>
        <v>327017.76</v>
      </c>
      <c r="E18" s="13">
        <f>C18+D18</f>
        <v>512004.67000000004</v>
      </c>
      <c r="F18" s="13">
        <f>300994.96+19102.56+4806.1</f>
        <v>324903.62</v>
      </c>
      <c r="G18" s="17">
        <f>E18-F18</f>
        <v>187101.05000000005</v>
      </c>
      <c r="H18" s="24"/>
    </row>
    <row r="19" spans="1:11" x14ac:dyDescent="0.25">
      <c r="A19" s="79" t="s">
        <v>2</v>
      </c>
      <c r="B19" s="79"/>
      <c r="C19" s="17">
        <v>270.89</v>
      </c>
      <c r="D19" s="13">
        <v>1456.71</v>
      </c>
      <c r="E19" s="13">
        <f t="shared" ref="E19:E26" si="0">C19+D19</f>
        <v>1727.6</v>
      </c>
      <c r="F19" s="13">
        <f>1152.67+119.51</f>
        <v>1272.18</v>
      </c>
      <c r="G19" s="17">
        <f t="shared" ref="G19:G22" si="1">E19-F19</f>
        <v>455.41999999999985</v>
      </c>
      <c r="H19" s="27"/>
      <c r="I19" s="27"/>
      <c r="J19" s="27"/>
    </row>
    <row r="20" spans="1:11" x14ac:dyDescent="0.25">
      <c r="A20" s="79" t="s">
        <v>3</v>
      </c>
      <c r="B20" s="79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79" t="s">
        <v>4</v>
      </c>
      <c r="B21" s="79"/>
      <c r="C21" s="17">
        <v>150.52000000000001</v>
      </c>
      <c r="D21" s="13">
        <v>1068.93</v>
      </c>
      <c r="E21" s="13">
        <f t="shared" si="0"/>
        <v>1219.45</v>
      </c>
      <c r="F21" s="13">
        <f>843.65+86.41</f>
        <v>930.06</v>
      </c>
      <c r="G21" s="17">
        <f t="shared" si="1"/>
        <v>289.3900000000001</v>
      </c>
    </row>
    <row r="22" spans="1:11" x14ac:dyDescent="0.25">
      <c r="A22" s="79" t="s">
        <v>5</v>
      </c>
      <c r="B22" s="79"/>
      <c r="C22" s="17">
        <v>3381.94</v>
      </c>
      <c r="D22" s="13">
        <v>18063.060000000001</v>
      </c>
      <c r="E22" s="13">
        <f t="shared" si="0"/>
        <v>21445</v>
      </c>
      <c r="F22" s="13">
        <f>14366.43+1982.81</f>
        <v>16349.24</v>
      </c>
      <c r="G22" s="17">
        <f t="shared" si="1"/>
        <v>5095.76</v>
      </c>
    </row>
    <row r="23" spans="1:11" x14ac:dyDescent="0.25">
      <c r="A23" s="82" t="s">
        <v>6</v>
      </c>
      <c r="B23" s="82"/>
      <c r="C23" s="17">
        <v>321412.32</v>
      </c>
      <c r="D23" s="13">
        <v>676657.17</v>
      </c>
      <c r="E23" s="13">
        <f t="shared" si="0"/>
        <v>998069.49</v>
      </c>
      <c r="F23" s="13">
        <v>653214.54</v>
      </c>
      <c r="G23" s="17">
        <f>E23-F23</f>
        <v>344854.94999999995</v>
      </c>
    </row>
    <row r="24" spans="1:11" x14ac:dyDescent="0.25">
      <c r="A24" s="82" t="s">
        <v>7</v>
      </c>
      <c r="B24" s="82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82" t="s">
        <v>8</v>
      </c>
      <c r="B25" s="82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82" t="s">
        <v>85</v>
      </c>
      <c r="B26" s="82"/>
      <c r="C26" s="17">
        <v>8023.08</v>
      </c>
      <c r="D26" s="13">
        <v>32092.32</v>
      </c>
      <c r="E26" s="13">
        <f t="shared" si="0"/>
        <v>40115.4</v>
      </c>
      <c r="F26" s="13">
        <v>32092.32</v>
      </c>
      <c r="G26" s="17">
        <f t="shared" si="2"/>
        <v>8023.0800000000017</v>
      </c>
    </row>
    <row r="27" spans="1:11" x14ac:dyDescent="0.25">
      <c r="A27" s="85" t="s">
        <v>9</v>
      </c>
      <c r="B27" s="85"/>
      <c r="C27" s="17">
        <f>C17++C23+C24+C25+C26</f>
        <v>518225.66000000003</v>
      </c>
      <c r="D27" s="13">
        <f>D17+D23+D24+D25+D26</f>
        <v>1061558.6700000002</v>
      </c>
      <c r="E27" s="13">
        <f>E17+E23+E24+E25+E26</f>
        <v>1579784.3299999998</v>
      </c>
      <c r="F27" s="13">
        <f>F17+F23+F24+F25+F26</f>
        <v>1033964.6799999999</v>
      </c>
      <c r="G27" s="17">
        <f>G17+G23+G24+G25+G26</f>
        <v>545819.65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2" t="s">
        <v>10</v>
      </c>
      <c r="B31" s="86" t="s">
        <v>11</v>
      </c>
      <c r="C31" s="86"/>
      <c r="D31" s="86"/>
      <c r="E31" s="86"/>
      <c r="F31" s="3" t="s">
        <v>12</v>
      </c>
      <c r="G31" s="4" t="s">
        <v>19</v>
      </c>
    </row>
    <row r="32" spans="1:11" x14ac:dyDescent="0.25">
      <c r="A32" s="6" t="s">
        <v>20</v>
      </c>
      <c r="B32" s="65" t="s">
        <v>36</v>
      </c>
      <c r="C32" s="65"/>
      <c r="D32" s="65"/>
      <c r="E32" s="65"/>
      <c r="F32" s="14" t="s">
        <v>70</v>
      </c>
      <c r="G32" s="21">
        <v>19400.400000000001</v>
      </c>
      <c r="K32" s="24"/>
    </row>
    <row r="33" spans="1:13" ht="34.5" x14ac:dyDescent="0.25">
      <c r="A33" s="6" t="s">
        <v>21</v>
      </c>
      <c r="B33" s="65" t="s">
        <v>37</v>
      </c>
      <c r="C33" s="65"/>
      <c r="D33" s="65"/>
      <c r="E33" s="65"/>
      <c r="F33" s="2" t="s">
        <v>81</v>
      </c>
      <c r="G33" s="21">
        <v>13968.29</v>
      </c>
      <c r="K33" s="24"/>
    </row>
    <row r="34" spans="1:13" ht="32.25" customHeight="1" x14ac:dyDescent="0.25">
      <c r="A34" s="7" t="s">
        <v>22</v>
      </c>
      <c r="B34" s="73" t="s">
        <v>38</v>
      </c>
      <c r="C34" s="73"/>
      <c r="D34" s="73"/>
      <c r="E34" s="73"/>
      <c r="F34" s="66" t="s">
        <v>84</v>
      </c>
      <c r="G34" s="21">
        <v>90779</v>
      </c>
      <c r="K34" s="24"/>
    </row>
    <row r="35" spans="1:13" x14ac:dyDescent="0.25">
      <c r="A35" s="26" t="s">
        <v>23</v>
      </c>
      <c r="B35" s="77" t="s">
        <v>86</v>
      </c>
      <c r="C35" s="77"/>
      <c r="D35" s="77"/>
      <c r="E35" s="77"/>
      <c r="F35" s="67"/>
      <c r="G35" s="21">
        <v>0</v>
      </c>
      <c r="K35" s="24"/>
    </row>
    <row r="36" spans="1:13" x14ac:dyDescent="0.25">
      <c r="A36" s="26" t="s">
        <v>24</v>
      </c>
      <c r="B36" s="77" t="s">
        <v>88</v>
      </c>
      <c r="C36" s="77"/>
      <c r="D36" s="77"/>
      <c r="E36" s="77"/>
      <c r="F36" s="67"/>
      <c r="G36" s="21">
        <v>0</v>
      </c>
      <c r="K36" s="24"/>
    </row>
    <row r="37" spans="1:13" x14ac:dyDescent="0.25">
      <c r="A37" s="6" t="s">
        <v>25</v>
      </c>
      <c r="B37" s="65" t="s">
        <v>39</v>
      </c>
      <c r="C37" s="65"/>
      <c r="D37" s="65"/>
      <c r="E37" s="65"/>
      <c r="F37" s="68"/>
      <c r="G37" s="21">
        <v>22310.46</v>
      </c>
      <c r="K37" s="24"/>
    </row>
    <row r="38" spans="1:13" x14ac:dyDescent="0.25">
      <c r="A38" s="6" t="s">
        <v>35</v>
      </c>
      <c r="B38" s="65" t="s">
        <v>41</v>
      </c>
      <c r="C38" s="65"/>
      <c r="D38" s="65"/>
      <c r="E38" s="65"/>
      <c r="F38" s="29"/>
      <c r="G38" s="21">
        <v>2716.06</v>
      </c>
      <c r="K38" s="24"/>
    </row>
    <row r="39" spans="1:13" ht="18.75" customHeight="1" x14ac:dyDescent="0.25">
      <c r="A39" s="6" t="s">
        <v>40</v>
      </c>
      <c r="B39" s="78" t="s">
        <v>90</v>
      </c>
      <c r="C39" s="78"/>
      <c r="D39" s="78"/>
      <c r="E39" s="78"/>
      <c r="F39" s="20" t="s">
        <v>68</v>
      </c>
      <c r="G39" s="21">
        <v>3880.08</v>
      </c>
      <c r="K39" s="24"/>
    </row>
    <row r="40" spans="1:13" ht="15.75" customHeight="1" x14ac:dyDescent="0.25">
      <c r="A40" s="26" t="s">
        <v>45</v>
      </c>
      <c r="B40" s="74" t="s">
        <v>79</v>
      </c>
      <c r="C40" s="75"/>
      <c r="D40" s="75"/>
      <c r="E40" s="76"/>
      <c r="F40" s="20"/>
      <c r="G40" s="21">
        <v>0</v>
      </c>
      <c r="K40" s="24"/>
    </row>
    <row r="41" spans="1:13" ht="15.75" customHeight="1" x14ac:dyDescent="0.25">
      <c r="A41" s="26" t="s">
        <v>46</v>
      </c>
      <c r="B41" s="74" t="s">
        <v>74</v>
      </c>
      <c r="C41" s="75"/>
      <c r="D41" s="75"/>
      <c r="E41" s="76"/>
      <c r="F41" s="20"/>
      <c r="G41" s="21">
        <v>0</v>
      </c>
      <c r="K41" s="24"/>
    </row>
    <row r="42" spans="1:13" x14ac:dyDescent="0.25">
      <c r="A42" s="6" t="s">
        <v>47</v>
      </c>
      <c r="B42" s="65" t="s">
        <v>42</v>
      </c>
      <c r="C42" s="65"/>
      <c r="D42" s="65"/>
      <c r="E42" s="65"/>
      <c r="F42" s="14" t="s">
        <v>89</v>
      </c>
      <c r="G42" s="21">
        <v>29812.720000000001</v>
      </c>
      <c r="K42" s="24"/>
    </row>
    <row r="43" spans="1:13" x14ac:dyDescent="0.25">
      <c r="A43" s="6" t="s">
        <v>48</v>
      </c>
      <c r="B43" s="65" t="s">
        <v>43</v>
      </c>
      <c r="C43" s="65"/>
      <c r="D43" s="65"/>
      <c r="E43" s="65"/>
      <c r="F43" s="14" t="s">
        <v>89</v>
      </c>
      <c r="G43" s="21">
        <v>136113.9</v>
      </c>
      <c r="I43" s="23"/>
      <c r="K43" s="37"/>
    </row>
    <row r="44" spans="1:13" x14ac:dyDescent="0.25">
      <c r="A44" s="26" t="s">
        <v>49</v>
      </c>
      <c r="B44" s="74" t="s">
        <v>80</v>
      </c>
      <c r="C44" s="75"/>
      <c r="D44" s="75"/>
      <c r="E44" s="76"/>
      <c r="F44" s="14"/>
      <c r="G44" s="21">
        <v>0</v>
      </c>
      <c r="K44" s="24"/>
      <c r="L44" s="28"/>
      <c r="M44" s="27"/>
    </row>
    <row r="45" spans="1:13" x14ac:dyDescent="0.25">
      <c r="A45" s="6" t="s">
        <v>51</v>
      </c>
      <c r="B45" s="65" t="s">
        <v>44</v>
      </c>
      <c r="C45" s="65"/>
      <c r="D45" s="65"/>
      <c r="E45" s="65"/>
      <c r="F45" s="19" t="s">
        <v>69</v>
      </c>
      <c r="G45" s="21">
        <v>526.80999999999995</v>
      </c>
      <c r="K45" s="24"/>
    </row>
    <row r="46" spans="1:13" x14ac:dyDescent="0.25">
      <c r="A46" s="6" t="s">
        <v>52</v>
      </c>
      <c r="B46" s="65" t="s">
        <v>82</v>
      </c>
      <c r="C46" s="65"/>
      <c r="D46" s="65"/>
      <c r="E46" s="65"/>
      <c r="F46" s="6"/>
      <c r="G46" s="21">
        <f>16450.88+5249.74</f>
        <v>21700.620000000003</v>
      </c>
      <c r="K46" s="24"/>
    </row>
    <row r="47" spans="1:13" x14ac:dyDescent="0.25">
      <c r="A47" s="60" t="s">
        <v>50</v>
      </c>
      <c r="B47" s="61"/>
      <c r="C47" s="61"/>
      <c r="D47" s="61"/>
      <c r="E47" s="62"/>
      <c r="F47" s="6"/>
      <c r="G47" s="21"/>
      <c r="K47" s="24"/>
    </row>
    <row r="48" spans="1:13" x14ac:dyDescent="0.25">
      <c r="A48" s="6" t="s">
        <v>53</v>
      </c>
      <c r="B48" s="65" t="s">
        <v>2</v>
      </c>
      <c r="C48" s="65"/>
      <c r="D48" s="65"/>
      <c r="E48" s="65"/>
      <c r="F48" s="14" t="s">
        <v>71</v>
      </c>
      <c r="G48" s="21">
        <f>D19</f>
        <v>1456.71</v>
      </c>
    </row>
    <row r="49" spans="1:7" x14ac:dyDescent="0.25">
      <c r="A49" s="6" t="s">
        <v>55</v>
      </c>
      <c r="B49" s="65" t="s">
        <v>3</v>
      </c>
      <c r="C49" s="65"/>
      <c r="D49" s="65"/>
      <c r="E49" s="65"/>
      <c r="F49" s="14" t="s">
        <v>72</v>
      </c>
      <c r="G49" s="21">
        <f>D20</f>
        <v>0</v>
      </c>
    </row>
    <row r="50" spans="1:7" x14ac:dyDescent="0.25">
      <c r="A50" s="6" t="s">
        <v>56</v>
      </c>
      <c r="B50" s="65" t="s">
        <v>54</v>
      </c>
      <c r="C50" s="65"/>
      <c r="D50" s="65"/>
      <c r="E50" s="65"/>
      <c r="F50" s="14" t="s">
        <v>73</v>
      </c>
      <c r="G50" s="21">
        <f>D22+11405.95</f>
        <v>29469.010000000002</v>
      </c>
    </row>
    <row r="51" spans="1:7" x14ac:dyDescent="0.25">
      <c r="A51" s="6" t="s">
        <v>57</v>
      </c>
      <c r="B51" s="65" t="s">
        <v>4</v>
      </c>
      <c r="C51" s="65"/>
      <c r="D51" s="65"/>
      <c r="E51" s="65"/>
      <c r="F51" s="14" t="s">
        <v>71</v>
      </c>
      <c r="G51" s="21">
        <f>D21</f>
        <v>1068.93</v>
      </c>
    </row>
    <row r="52" spans="1:7" x14ac:dyDescent="0.25">
      <c r="A52" s="6" t="s">
        <v>75</v>
      </c>
      <c r="B52" s="72" t="s">
        <v>17</v>
      </c>
      <c r="C52" s="72"/>
      <c r="D52" s="72"/>
      <c r="E52" s="72"/>
      <c r="F52" s="6"/>
      <c r="G52" s="13">
        <f>SUM(G32:G51)</f>
        <v>373202.99</v>
      </c>
    </row>
    <row r="53" spans="1:7" x14ac:dyDescent="0.25">
      <c r="A53" s="6" t="s">
        <v>76</v>
      </c>
      <c r="B53" s="60" t="s">
        <v>83</v>
      </c>
      <c r="C53" s="61"/>
      <c r="D53" s="61"/>
      <c r="E53" s="61"/>
      <c r="F53" s="62"/>
      <c r="G53" s="33">
        <f>G10+F17+F25+F26-G52</f>
        <v>189514.79999999993</v>
      </c>
    </row>
    <row r="55" spans="1:7" x14ac:dyDescent="0.25">
      <c r="A55" s="63" t="s">
        <v>58</v>
      </c>
      <c r="B55" s="63"/>
      <c r="C55" s="11"/>
      <c r="D55" s="11"/>
      <c r="E55" s="11"/>
    </row>
    <row r="56" spans="1:7" x14ac:dyDescent="0.25">
      <c r="A56" s="64" t="s">
        <v>59</v>
      </c>
      <c r="B56" s="64"/>
      <c r="C56" s="64"/>
      <c r="D56" s="64"/>
      <c r="E56" s="64"/>
      <c r="G56" s="25">
        <f>G23+G24</f>
        <v>344854.94999999995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3" t="s">
        <v>60</v>
      </c>
      <c r="B58" s="63"/>
      <c r="C58" s="11"/>
      <c r="D58" s="11"/>
      <c r="E58" s="11"/>
    </row>
    <row r="60" spans="1:7" x14ac:dyDescent="0.25">
      <c r="A60" s="14" t="s">
        <v>10</v>
      </c>
      <c r="B60" s="69" t="s">
        <v>63</v>
      </c>
      <c r="C60" s="70"/>
      <c r="D60" s="70"/>
      <c r="E60" s="71"/>
      <c r="F60" s="12" t="s">
        <v>61</v>
      </c>
      <c r="G60" s="6" t="s">
        <v>62</v>
      </c>
    </row>
    <row r="61" spans="1:7" x14ac:dyDescent="0.25">
      <c r="A61" s="14" t="s">
        <v>20</v>
      </c>
      <c r="B61" s="57" t="s">
        <v>64</v>
      </c>
      <c r="C61" s="58"/>
      <c r="D61" s="58"/>
      <c r="E61" s="59"/>
      <c r="F61" s="1"/>
      <c r="G61" s="1"/>
    </row>
    <row r="62" spans="1:7" x14ac:dyDescent="0.25">
      <c r="A62" s="14" t="s">
        <v>21</v>
      </c>
      <c r="B62" s="57" t="s">
        <v>65</v>
      </c>
      <c r="C62" s="58"/>
      <c r="D62" s="58"/>
      <c r="E62" s="59"/>
      <c r="F62" s="1"/>
      <c r="G62" s="1"/>
    </row>
    <row r="63" spans="1:7" x14ac:dyDescent="0.25">
      <c r="A63" s="14" t="s">
        <v>22</v>
      </c>
      <c r="B63" s="57" t="s">
        <v>66</v>
      </c>
      <c r="C63" s="58"/>
      <c r="D63" s="58"/>
      <c r="E63" s="59"/>
      <c r="F63" s="31">
        <v>1</v>
      </c>
      <c r="G63" s="30">
        <v>65825.399999999994</v>
      </c>
    </row>
    <row r="64" spans="1:7" x14ac:dyDescent="0.25">
      <c r="A64" s="34"/>
      <c r="B64" s="35"/>
      <c r="C64" s="35"/>
      <c r="D64" s="35"/>
      <c r="E64" s="35"/>
      <c r="F64" s="36"/>
      <c r="G64" s="37"/>
    </row>
    <row r="65" spans="1:7" x14ac:dyDescent="0.25">
      <c r="A65" s="34"/>
      <c r="B65" s="35"/>
      <c r="C65" s="35"/>
      <c r="D65" s="35"/>
      <c r="E65" s="35"/>
      <c r="F65" s="36"/>
      <c r="G65" s="37"/>
    </row>
  </sheetData>
  <mergeCells count="53"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B41:E41"/>
    <mergeCell ref="B37:E37"/>
    <mergeCell ref="B39:E39"/>
    <mergeCell ref="B42:E42"/>
    <mergeCell ref="B38:E38"/>
    <mergeCell ref="B51:E51"/>
    <mergeCell ref="B45:E45"/>
    <mergeCell ref="B46:E46"/>
    <mergeCell ref="F34:F37"/>
    <mergeCell ref="B60:E60"/>
    <mergeCell ref="B52:E52"/>
    <mergeCell ref="B34:E34"/>
    <mergeCell ref="A47:E47"/>
    <mergeCell ref="B44:E44"/>
    <mergeCell ref="B49:E49"/>
    <mergeCell ref="B50:E50"/>
    <mergeCell ref="B48:E48"/>
    <mergeCell ref="B35:E35"/>
    <mergeCell ref="B36:E36"/>
    <mergeCell ref="B43:E43"/>
    <mergeCell ref="B40:E40"/>
    <mergeCell ref="B61:E61"/>
    <mergeCell ref="B62:E62"/>
    <mergeCell ref="B63:E63"/>
    <mergeCell ref="B53:F53"/>
    <mergeCell ref="A55:B55"/>
    <mergeCell ref="A56:E56"/>
    <mergeCell ref="A58:B58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9" sqref="A29:D30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8" t="s">
        <v>91</v>
      </c>
    </row>
    <row r="2" spans="1:4" ht="70.5" customHeight="1" x14ac:dyDescent="0.25">
      <c r="A2" s="92" t="s">
        <v>92</v>
      </c>
      <c r="B2" s="93"/>
      <c r="C2" s="93"/>
      <c r="D2" s="93"/>
    </row>
    <row r="3" spans="1:4" ht="15.75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30.75" x14ac:dyDescent="0.25">
      <c r="A5" s="39"/>
      <c r="B5" s="43" t="s">
        <v>97</v>
      </c>
      <c r="C5" s="39"/>
      <c r="D5" s="42">
        <v>18539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 t="s">
        <v>100</v>
      </c>
      <c r="C7" s="39" t="s">
        <v>101</v>
      </c>
      <c r="D7" s="42"/>
    </row>
    <row r="8" spans="1:4" ht="15.75" x14ac:dyDescent="0.25">
      <c r="A8" s="39"/>
      <c r="B8" s="45" t="s">
        <v>102</v>
      </c>
      <c r="C8" s="39" t="s">
        <v>103</v>
      </c>
      <c r="D8" s="42"/>
    </row>
    <row r="9" spans="1:4" ht="15.75" x14ac:dyDescent="0.25">
      <c r="A9" s="39"/>
      <c r="B9" s="45"/>
      <c r="C9" s="39"/>
      <c r="D9" s="42"/>
    </row>
    <row r="10" spans="1:4" ht="15.75" x14ac:dyDescent="0.25">
      <c r="A10" s="39"/>
      <c r="B10" s="46" t="s">
        <v>104</v>
      </c>
      <c r="C10" s="39"/>
      <c r="D10" s="42">
        <v>1421</v>
      </c>
    </row>
    <row r="11" spans="1:4" ht="30.75" x14ac:dyDescent="0.25">
      <c r="A11" s="39"/>
      <c r="B11" s="43" t="s">
        <v>105</v>
      </c>
      <c r="C11" s="39" t="s">
        <v>106</v>
      </c>
      <c r="D11" s="42">
        <v>25633</v>
      </c>
    </row>
    <row r="12" spans="1:4" ht="15.75" x14ac:dyDescent="0.25">
      <c r="A12" s="39"/>
      <c r="B12" s="43" t="s">
        <v>107</v>
      </c>
      <c r="C12" s="39"/>
      <c r="D12" s="42">
        <v>3165</v>
      </c>
    </row>
    <row r="13" spans="1:4" ht="15.75" x14ac:dyDescent="0.25">
      <c r="A13" s="39"/>
      <c r="B13" s="43"/>
      <c r="C13" s="39"/>
      <c r="D13" s="42"/>
    </row>
    <row r="14" spans="1:4" ht="15.75" x14ac:dyDescent="0.25">
      <c r="A14" s="39"/>
      <c r="B14" s="43" t="s">
        <v>108</v>
      </c>
      <c r="C14" s="39"/>
      <c r="D14" s="42">
        <v>39432</v>
      </c>
    </row>
    <row r="15" spans="1:4" ht="29.25" x14ac:dyDescent="0.25">
      <c r="A15" s="39"/>
      <c r="B15" s="45" t="s">
        <v>109</v>
      </c>
      <c r="C15" s="39" t="s">
        <v>110</v>
      </c>
      <c r="D15" s="42"/>
    </row>
    <row r="16" spans="1:4" ht="15.75" x14ac:dyDescent="0.25">
      <c r="A16" s="39"/>
      <c r="B16" s="45" t="s">
        <v>111</v>
      </c>
      <c r="C16" s="39" t="s">
        <v>112</v>
      </c>
      <c r="D16" s="42"/>
    </row>
    <row r="17" spans="1:4" ht="15.75" x14ac:dyDescent="0.25">
      <c r="A17" s="39"/>
      <c r="B17" s="43"/>
      <c r="C17" s="39"/>
      <c r="D17" s="42"/>
    </row>
    <row r="18" spans="1:4" ht="15.75" x14ac:dyDescent="0.25">
      <c r="A18" s="39">
        <v>2</v>
      </c>
      <c r="B18" s="41" t="s">
        <v>113</v>
      </c>
      <c r="C18" s="39"/>
      <c r="D18" s="42">
        <v>871</v>
      </c>
    </row>
    <row r="19" spans="1:4" ht="15.75" x14ac:dyDescent="0.25">
      <c r="A19" s="39"/>
      <c r="B19" s="45" t="s">
        <v>114</v>
      </c>
      <c r="C19" s="39" t="s">
        <v>115</v>
      </c>
      <c r="D19" s="42"/>
    </row>
    <row r="20" spans="1:4" ht="15.75" x14ac:dyDescent="0.25">
      <c r="A20" s="39"/>
      <c r="B20" s="45"/>
      <c r="C20" s="39"/>
      <c r="D20" s="42"/>
    </row>
    <row r="21" spans="1:4" ht="15.75" x14ac:dyDescent="0.25">
      <c r="A21" s="39">
        <v>3</v>
      </c>
      <c r="B21" s="41" t="s">
        <v>116</v>
      </c>
      <c r="C21" s="39"/>
      <c r="D21" s="42"/>
    </row>
    <row r="22" spans="1:4" ht="15.75" x14ac:dyDescent="0.25">
      <c r="A22" s="39"/>
      <c r="B22" s="43" t="s">
        <v>117</v>
      </c>
      <c r="C22" s="39" t="s">
        <v>118</v>
      </c>
      <c r="D22" s="42">
        <v>1337</v>
      </c>
    </row>
    <row r="23" spans="1:4" ht="15.75" x14ac:dyDescent="0.25">
      <c r="A23" s="39"/>
      <c r="B23" s="43" t="s">
        <v>119</v>
      </c>
      <c r="C23" s="39" t="s">
        <v>103</v>
      </c>
      <c r="D23" s="42">
        <v>381</v>
      </c>
    </row>
    <row r="24" spans="1:4" ht="15.75" x14ac:dyDescent="0.25">
      <c r="A24" s="39"/>
      <c r="B24" s="43"/>
      <c r="C24" s="39"/>
      <c r="D24" s="42"/>
    </row>
    <row r="25" spans="1:4" ht="15.75" x14ac:dyDescent="0.25">
      <c r="A25" s="40"/>
      <c r="B25" s="47" t="s">
        <v>9</v>
      </c>
      <c r="C25" s="39"/>
      <c r="D25" s="48">
        <f>SUM(D5:D24)</f>
        <v>90779</v>
      </c>
    </row>
    <row r="26" spans="1:4" ht="15.75" x14ac:dyDescent="0.25">
      <c r="A26" s="49"/>
      <c r="B26" s="49"/>
      <c r="C26" s="49"/>
    </row>
    <row r="27" spans="1:4" ht="15.75" x14ac:dyDescent="0.25">
      <c r="A27" s="49"/>
      <c r="B27" s="49"/>
      <c r="C27" s="49"/>
    </row>
    <row r="28" spans="1:4" ht="15.75" x14ac:dyDescent="0.25">
      <c r="A28" s="49"/>
      <c r="B28" s="49"/>
      <c r="C28" s="49"/>
    </row>
    <row r="29" spans="1:4" ht="15.75" x14ac:dyDescent="0.25">
      <c r="A29" s="49"/>
      <c r="B29" s="50"/>
      <c r="C29" s="51"/>
    </row>
    <row r="30" spans="1:4" ht="15.75" x14ac:dyDescent="0.25">
      <c r="A30" s="49"/>
      <c r="B30" s="49"/>
      <c r="C30" s="51"/>
      <c r="D30" s="52"/>
    </row>
    <row r="31" spans="1:4" x14ac:dyDescent="0.25">
      <c r="A31" s="53"/>
      <c r="B31" s="54"/>
      <c r="C31" s="55"/>
    </row>
    <row r="32" spans="1:4" x14ac:dyDescent="0.25">
      <c r="C32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2019-02-27T10:37:33Z</cp:lastPrinted>
  <dcterms:created xsi:type="dcterms:W3CDTF">2018-08-28T07:18:51Z</dcterms:created>
  <dcterms:modified xsi:type="dcterms:W3CDTF">2019-03-28T10:30:58Z</dcterms:modified>
</cp:coreProperties>
</file>