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<sst xmlns="http://schemas.openxmlformats.org/spreadsheetml/2006/main" count="192" uniqueCount="154">
  <si>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</si>
  <si>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</si>
  <si>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</si>
  <si>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</si>
  <si>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</si>
  <si>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</si>
  <si>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Итого:</t>
  </si>
  <si>
    <t>Ремонт канализации</t>
  </si>
  <si>
    <t>смена задвижек</t>
  </si>
  <si>
    <t>в том числе смена ламп</t>
  </si>
  <si>
    <t>смена электропроводки</t>
  </si>
  <si>
    <t>Смена замков с проушинами</t>
  </si>
  <si>
    <t>регулировка ц/о</t>
  </si>
  <si>
    <t>Стоимость, руб.</t>
  </si>
  <si>
    <t>Приложение к отчёту</t>
  </si>
  <si>
    <t xml:space="preserve">Ремонт системы водоснабжения </t>
  </si>
  <si>
    <t>Ремонт системы центрального отопления</t>
  </si>
  <si>
    <t>смена выключателей автоматических</t>
  </si>
  <si>
    <t>прочистка труб</t>
  </si>
  <si>
    <t>в том числе смена труб с фасонными частями и муфтовой арматурой</t>
  </si>
  <si>
    <t>в том числе смена труб с фасонными частями</t>
  </si>
  <si>
    <t>смена светодиодных светильников с датчиками движения</t>
  </si>
  <si>
    <t>смена вентилей</t>
  </si>
  <si>
    <t>регулировка полотенцесушителей</t>
  </si>
  <si>
    <t>Консервация системы отопления</t>
  </si>
  <si>
    <t>Подготовка системы отопления к зиме</t>
  </si>
  <si>
    <t>Запуск системы отопления</t>
  </si>
  <si>
    <t>Прочистка вентканалов</t>
  </si>
  <si>
    <t>1 дом</t>
  </si>
  <si>
    <t>Установка информационных досок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</si>
  <si>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17 ул. Лосевская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</si>
  <si>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смена радиаторов</t>
  </si>
  <si>
    <t>3 м.</t>
  </si>
  <si>
    <t>Укрепление перил лестничных клеток</t>
  </si>
  <si>
    <t>установка розеток</t>
  </si>
  <si>
    <t>Ремонт межпанельных швов</t>
  </si>
  <si>
    <t>6 шт.</t>
  </si>
  <si>
    <t>5,3 м.</t>
  </si>
  <si>
    <t>2 шт.</t>
  </si>
  <si>
    <t>95 шт.</t>
  </si>
  <si>
    <t>23,5 м.</t>
  </si>
  <si>
    <t>80 приб.</t>
  </si>
  <si>
    <t>14 шт.</t>
  </si>
  <si>
    <t>3 шт.</t>
  </si>
  <si>
    <t>1 шт.</t>
  </si>
  <si>
    <t>20,6 м.</t>
  </si>
  <si>
    <t>75 м.</t>
  </si>
  <si>
    <t>46 шт.</t>
  </si>
  <si>
    <t>12 м.</t>
  </si>
  <si>
    <t>Ремонт плит над входами в подъезды</t>
  </si>
  <si>
    <t>120 м.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</si>
  <si>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</si>
  <si>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</si>
  <si>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</si>
  <si>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</si>
  <si>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</si>
  <si>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Лосевская,17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</si>
  <si>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</si>
  <si>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</si>
  <si>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</si>
  <si>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</si>
  <si>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</si>
  <si>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</si>
  <si>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</si>
  <si>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</si>
  <si>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</si>
  <si>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</si>
  <si>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</si>
  <si>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</si>
  <si>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</si>
  <si>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</si>
  <si>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</si>
  <si>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</si>
  <si>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</si>
  <si>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</si>
  <si>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</si>
  <si>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</si>
  <si>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</si>
  <si>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Арендаторы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</si>
  <si>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</si>
  <si>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</si>
  <si>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</si>
  <si>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</si>
  <si>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</si>
  <si>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</si>
  <si>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</si>
  <si>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</si>
  <si>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</si>
  <si>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</si>
  <si>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2.1.</t>
  </si>
  <si>
    <t>Услуги распространения счетов-квитанций на кап.ремонт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</si>
  <si>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</si>
  <si>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</si>
  <si>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предприятие"</t>
  </si>
  <si>
    <t>3.1.</t>
  </si>
  <si>
    <r>
      <t xml:space="preserve">ТО и эксплуатация ОДПУ тепловой энергии </t>
    </r>
    <r>
      <rPr>
        <sz val="8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</si>
  <si>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</si>
  <si>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color indexed="23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</si>
  <si>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</si>
  <si>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</si>
  <si>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5.</t>
  </si>
  <si>
    <r>
      <t xml:space="preserve">Обслуживание газоходов и вентканалов </t>
    </r>
    <r>
      <rPr>
        <sz val="8"/>
        <color indexed="8"/>
        <rFont val="Times New Roman"/>
        <family val="1"/>
      </rPr>
      <t>(тариф)</t>
    </r>
  </si>
  <si>
    <t>6.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</si>
  <si>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</si>
  <si>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</si>
  <si>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7.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</si>
  <si>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</si>
  <si>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8.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</si>
  <si>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</si>
  <si>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</si>
  <si>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</si>
  <si>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"Массив"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</si>
  <si>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</si>
  <si>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</si>
  <si>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</si>
  <si>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</si>
  <si>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</si>
  <si>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</si>
  <si>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</si>
  <si>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</si>
  <si>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ТБО,утилизация,обращение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</si>
  <si>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</si>
  <si>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</si>
  <si>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</si>
  <si>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</si>
  <si>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</si>
  <si>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</si>
  <si>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</si>
  <si>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</si>
  <si>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</si>
  <si>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</si>
  <si>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</si>
  <si>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</si>
  <si>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</si>
  <si>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</si>
  <si>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</si>
  <si>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</si>
  <si>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</si>
  <si>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</si>
  <si>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</si>
  <si>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</si>
  <si>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</si>
  <si>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Движение средств по спецсчету</t>
  </si>
  <si>
    <t>Начислено взносов на кап.ремонт с 01.07.2014 г.</t>
  </si>
  <si>
    <t>Поступило взносов на кап.ремонт  от собственников  на 01.01.2019 г.</t>
  </si>
  <si>
    <t>Освоено по кап.ремонту на 01.01.2019 г.</t>
  </si>
  <si>
    <t>Остаток средств на счете на 01.01.2019 г.</t>
  </si>
  <si>
    <t>гр.6=гр.3-гр.5</t>
  </si>
  <si>
    <t>Капитальный ремонт</t>
  </si>
  <si>
    <t>Внутридомовые сети холодного водоснабжения</t>
  </si>
  <si>
    <t>Внутридомовые сети отопления (изоляция)</t>
  </si>
  <si>
    <t>Ремонт фасада (крыльца)</t>
  </si>
  <si>
    <t>Ремонт фасада (отмостка)</t>
  </si>
  <si>
    <t>Установка ОДПУ тепловой энергии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</si>
</sst>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4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23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92" fontId="59" fillId="0" borderId="0" xfId="0" applyNumberFormat="1" applyFont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92" fontId="64" fillId="0" borderId="10" xfId="0" applyNumberFormat="1" applyFont="1" applyBorder="1" applyAlignment="1">
      <alignment/>
    </xf>
    <xf numFmtId="192" fontId="62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5" fillId="0" borderId="0" xfId="0" applyNumberFormat="1" applyFont="1" applyAlignment="1">
      <alignment/>
    </xf>
    <xf numFmtId="0" fontId="66" fillId="17" borderId="0" xfId="0" applyFont="1" applyFill="1" applyAlignment="1">
      <alignment/>
    </xf>
    <xf numFmtId="0" fontId="66" fillId="17" borderId="0" xfId="0" applyFont="1" applyFill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92" fontId="67" fillId="0" borderId="10" xfId="0" applyNumberFormat="1" applyFont="1" applyBorder="1" applyAlignment="1">
      <alignment/>
    </xf>
    <xf numFmtId="0" fontId="61" fillId="0" borderId="11" xfId="0" applyFont="1" applyBorder="1" applyAlignment="1">
      <alignment wrapText="1"/>
    </xf>
    <xf numFmtId="0" fontId="67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65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92" fontId="59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192" fontId="50" fillId="0" borderId="0" xfId="0" applyNumberFormat="1" applyFont="1" applyAlignment="1">
      <alignment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92" fontId="0" fillId="0" borderId="10" xfId="0" applyNumberFormat="1" applyBorder="1" applyAlignment="1">
      <alignment/>
    </xf>
    <xf numFmtId="0" fontId="10" fillId="0" borderId="13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192" fontId="13" fillId="0" borderId="13" xfId="0" applyNumberFormat="1" applyFont="1" applyBorder="1" applyAlignment="1">
      <alignment vertical="center"/>
    </xf>
    <xf numFmtId="192" fontId="62" fillId="0" borderId="10" xfId="0" applyNumberFormat="1" applyFont="1" applyBorder="1" applyAlignment="1">
      <alignment horizontal="center" vertical="center"/>
    </xf>
    <xf numFmtId="192" fontId="64" fillId="0" borderId="14" xfId="0" applyNumberFormat="1" applyFont="1" applyBorder="1" applyAlignment="1">
      <alignment horizontal="center" vertical="center"/>
    </xf>
    <xf numFmtId="192" fontId="62" fillId="0" borderId="14" xfId="0" applyNumberFormat="1" applyFont="1" applyBorder="1" applyAlignment="1">
      <alignment horizontal="center" vertical="center"/>
    </xf>
    <xf numFmtId="192" fontId="13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vertical="top" wrapText="1"/>
    </xf>
    <xf numFmtId="0" fontId="67" fillId="0" borderId="10" xfId="0" applyFont="1" applyBorder="1" applyAlignment="1">
      <alignment wrapText="1"/>
    </xf>
    <xf numFmtId="192" fontId="0" fillId="0" borderId="10" xfId="0" applyNumberFormat="1" applyBorder="1" applyAlignment="1">
      <alignment vertical="center"/>
    </xf>
    <xf numFmtId="0" fontId="62" fillId="0" borderId="10" xfId="0" applyFont="1" applyBorder="1" applyAlignment="1">
      <alignment wrapText="1"/>
    </xf>
    <xf numFmtId="192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vertical="top"/>
    </xf>
    <xf numFmtId="192" fontId="0" fillId="0" borderId="0" xfId="0" applyNumberFormat="1" applyBorder="1" applyAlignment="1">
      <alignment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15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7" fillId="11" borderId="0" xfId="0" applyFont="1" applyFill="1" applyAlignment="1">
      <alignment horizontal="left"/>
    </xf>
    <xf numFmtId="0" fontId="66" fillId="11" borderId="0" xfId="0" applyFont="1" applyFill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0" fontId="67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8" fillId="0" borderId="13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73" fillId="0" borderId="16" xfId="0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1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2" fillId="0" borderId="13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2">
      <selection activeCell="A82" sqref="A82:G89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8515625" style="0" customWidth="1"/>
    <col min="4" max="4" width="15.57421875" style="0" customWidth="1"/>
    <col min="5" max="5" width="18.00390625" style="0" customWidth="1"/>
    <col min="6" max="6" width="15.8515625" style="0" customWidth="1"/>
    <col min="7" max="7" width="12.57421875" style="0" customWidth="1"/>
    <col min="8" max="8" width="8.8515625" style="0" customWidth="1"/>
    <col min="9" max="9" width="6.421875" style="0" customWidth="1"/>
    <col min="10" max="10" width="5.57421875" style="0" customWidth="1"/>
    <col min="11" max="11" width="11.57421875" style="0" bestFit="1" customWidth="1"/>
    <col min="12" max="12" width="9.57421875" style="0" bestFit="1" customWidth="1"/>
    <col min="13" max="13" width="11.57421875" style="0" bestFit="1" customWidth="1"/>
  </cols>
  <sheetData>
    <row r="1" spans="1:7" ht="14.25">
      <c r="A1" s="81" t="s">
        <v>51</v>
      </c>
      <c r="B1" s="81"/>
      <c r="C1" s="81"/>
      <c r="D1" s="81"/>
      <c r="E1" s="81"/>
      <c r="F1" s="81"/>
      <c r="G1" s="81"/>
    </row>
    <row r="2" spans="1:7" ht="15" thickBot="1">
      <c r="A2" s="82" t="s">
        <v>52</v>
      </c>
      <c r="B2" s="82"/>
      <c r="C2" s="82"/>
      <c r="D2" s="82"/>
      <c r="E2" s="82"/>
      <c r="F2" s="82"/>
      <c r="G2" s="82"/>
    </row>
    <row r="3" ht="8.25" customHeight="1"/>
    <row r="4" spans="1:7" ht="14.25">
      <c r="A4" s="81" t="s">
        <v>53</v>
      </c>
      <c r="B4" s="81"/>
      <c r="C4" s="81"/>
      <c r="D4" s="81"/>
      <c r="E4" s="81"/>
      <c r="F4" s="81"/>
      <c r="G4" s="81"/>
    </row>
    <row r="5" spans="1:7" ht="13.5" customHeight="1">
      <c r="A5" s="83" t="s">
        <v>54</v>
      </c>
      <c r="B5" s="83"/>
      <c r="C5" s="83"/>
      <c r="D5" s="83"/>
      <c r="E5" s="83"/>
      <c r="F5" s="83"/>
      <c r="G5" s="83"/>
    </row>
    <row r="6" spans="1:7" ht="15" customHeight="1">
      <c r="A6" s="84" t="s">
        <v>55</v>
      </c>
      <c r="B6" s="84"/>
      <c r="C6" s="84"/>
      <c r="D6" s="84"/>
      <c r="E6" s="84"/>
      <c r="F6" s="84"/>
      <c r="G6" s="84"/>
    </row>
    <row r="7" spans="1:7" ht="15.75">
      <c r="A7" s="83" t="s">
        <v>56</v>
      </c>
      <c r="B7" s="83"/>
      <c r="C7" s="83"/>
      <c r="D7" s="83"/>
      <c r="E7" s="83"/>
      <c r="F7" s="83"/>
      <c r="G7" s="83"/>
    </row>
    <row r="8" ht="9.75" customHeight="1"/>
    <row r="9" spans="1:5" ht="15">
      <c r="A9" s="85" t="s">
        <v>57</v>
      </c>
      <c r="B9" s="85"/>
      <c r="C9" s="85"/>
      <c r="D9" s="85"/>
      <c r="E9" s="85"/>
    </row>
    <row r="10" spans="1:7" ht="15">
      <c r="A10" s="85" t="s">
        <v>58</v>
      </c>
      <c r="B10" s="85"/>
      <c r="C10" s="85"/>
      <c r="D10" s="85"/>
      <c r="E10" s="85"/>
      <c r="G10" s="20">
        <v>-799567.77</v>
      </c>
    </row>
    <row r="11" ht="11.25" customHeight="1"/>
    <row r="12" spans="1:5" ht="14.25">
      <c r="A12" s="86" t="s">
        <v>59</v>
      </c>
      <c r="B12" s="86"/>
      <c r="C12" s="86"/>
      <c r="D12" s="86"/>
      <c r="E12" s="86"/>
    </row>
    <row r="14" spans="1:7" ht="36">
      <c r="A14" s="87" t="s">
        <v>60</v>
      </c>
      <c r="B14" s="87"/>
      <c r="C14" s="21" t="s">
        <v>61</v>
      </c>
      <c r="D14" s="22" t="s">
        <v>62</v>
      </c>
      <c r="E14" s="23" t="s">
        <v>63</v>
      </c>
      <c r="F14" s="22" t="s">
        <v>64</v>
      </c>
      <c r="G14" s="24" t="s">
        <v>65</v>
      </c>
    </row>
    <row r="15" spans="1:7" ht="12.75">
      <c r="A15" s="87"/>
      <c r="B15" s="87"/>
      <c r="C15" s="25" t="s">
        <v>66</v>
      </c>
      <c r="D15" s="26" t="s">
        <v>66</v>
      </c>
      <c r="E15" s="26" t="s">
        <v>66</v>
      </c>
      <c r="F15" s="26" t="s">
        <v>66</v>
      </c>
      <c r="G15" s="25" t="s">
        <v>66</v>
      </c>
    </row>
    <row r="16" spans="1:7" ht="15">
      <c r="A16" s="88">
        <v>1</v>
      </c>
      <c r="B16" s="88"/>
      <c r="C16" s="25">
        <v>2</v>
      </c>
      <c r="D16" s="26">
        <v>3</v>
      </c>
      <c r="E16" s="26" t="s">
        <v>67</v>
      </c>
      <c r="F16" s="26">
        <v>5</v>
      </c>
      <c r="G16" s="25" t="s">
        <v>68</v>
      </c>
    </row>
    <row r="17" spans="1:8" ht="48" customHeight="1">
      <c r="A17" s="89" t="s">
        <v>69</v>
      </c>
      <c r="B17" s="89"/>
      <c r="C17" s="27">
        <f>C18+C19+C20+C21+C22</f>
        <v>128124.98999999999</v>
      </c>
      <c r="D17" s="28">
        <f>D18+D19+D20+D21+D22</f>
        <v>1021501.4299999999</v>
      </c>
      <c r="E17" s="28">
        <f>E18+E19+E20+E21+E22</f>
        <v>1149626.4200000004</v>
      </c>
      <c r="F17" s="28">
        <f>F18+F19+F20+F21+F22</f>
        <v>1041908.11</v>
      </c>
      <c r="G17" s="27">
        <f>G18+G19+G20+G21+G22</f>
        <v>107718.31000000004</v>
      </c>
      <c r="H17" s="29"/>
    </row>
    <row r="18" spans="1:8" ht="12.75">
      <c r="A18" s="90" t="s">
        <v>70</v>
      </c>
      <c r="B18" s="90"/>
      <c r="C18" s="27">
        <v>120697.22</v>
      </c>
      <c r="D18" s="28">
        <f>894142.8+46247.6+13013.44</f>
        <v>953403.84</v>
      </c>
      <c r="E18" s="28">
        <f>C18+D18</f>
        <v>1074101.06</v>
      </c>
      <c r="F18" s="28">
        <f>910369.34+52863.05+12890.48-1306.72</f>
        <v>974816.15</v>
      </c>
      <c r="G18" s="27">
        <f aca="true" t="shared" si="0" ref="G18:G26">E18-F18</f>
        <v>99284.91000000003</v>
      </c>
      <c r="H18" s="29"/>
    </row>
    <row r="19" spans="1:10" ht="12.75">
      <c r="A19" s="90" t="s">
        <v>71</v>
      </c>
      <c r="B19" s="90"/>
      <c r="C19" s="27">
        <v>521.93</v>
      </c>
      <c r="D19" s="28">
        <v>4916.64</v>
      </c>
      <c r="E19" s="28">
        <f aca="true" t="shared" si="1" ref="E19:E26">C19+D19</f>
        <v>5438.570000000001</v>
      </c>
      <c r="F19" s="28">
        <f>4409.29+437.92</f>
        <v>4847.21</v>
      </c>
      <c r="G19" s="27">
        <f t="shared" si="0"/>
        <v>591.3600000000006</v>
      </c>
      <c r="H19" s="30"/>
      <c r="I19" s="30"/>
      <c r="J19" s="30"/>
    </row>
    <row r="20" spans="1:7" ht="12.75">
      <c r="A20" s="90" t="s">
        <v>72</v>
      </c>
      <c r="B20" s="90"/>
      <c r="C20" s="27">
        <v>2141.62</v>
      </c>
      <c r="D20" s="28">
        <v>19482.24</v>
      </c>
      <c r="E20" s="28">
        <f t="shared" si="1"/>
        <v>21623.86</v>
      </c>
      <c r="F20" s="28">
        <f>17251.87+2141.62</f>
        <v>19393.489999999998</v>
      </c>
      <c r="G20" s="27">
        <f t="shared" si="0"/>
        <v>2230.3700000000026</v>
      </c>
    </row>
    <row r="21" spans="1:7" ht="12.75">
      <c r="A21" s="90" t="s">
        <v>73</v>
      </c>
      <c r="B21" s="90"/>
      <c r="C21" s="27">
        <v>723.07</v>
      </c>
      <c r="D21" s="28">
        <v>6828.24</v>
      </c>
      <c r="E21" s="28">
        <f t="shared" si="1"/>
        <v>7551.3099999999995</v>
      </c>
      <c r="F21" s="28">
        <f>6105.25+631.08</f>
        <v>6736.33</v>
      </c>
      <c r="G21" s="27">
        <f t="shared" si="0"/>
        <v>814.9799999999996</v>
      </c>
    </row>
    <row r="22" spans="1:7" ht="12.75">
      <c r="A22" s="90" t="s">
        <v>74</v>
      </c>
      <c r="B22" s="90"/>
      <c r="C22" s="27">
        <v>4041.15</v>
      </c>
      <c r="D22" s="28">
        <v>36870.47</v>
      </c>
      <c r="E22" s="28">
        <f t="shared" si="1"/>
        <v>40911.62</v>
      </c>
      <c r="F22" s="28">
        <f>32758.41+3356.52</f>
        <v>36114.93</v>
      </c>
      <c r="G22" s="27">
        <f t="shared" si="0"/>
        <v>4796.690000000002</v>
      </c>
    </row>
    <row r="23" spans="1:7" ht="12.75">
      <c r="A23" s="91" t="s">
        <v>75</v>
      </c>
      <c r="B23" s="91"/>
      <c r="C23" s="27">
        <v>31381.15</v>
      </c>
      <c r="D23" s="28">
        <v>0</v>
      </c>
      <c r="E23" s="28">
        <f t="shared" si="1"/>
        <v>31381.15</v>
      </c>
      <c r="F23" s="28">
        <v>9773.96</v>
      </c>
      <c r="G23" s="27">
        <f t="shared" si="0"/>
        <v>21607.190000000002</v>
      </c>
    </row>
    <row r="24" spans="1:7" ht="12.75">
      <c r="A24" s="91" t="s">
        <v>76</v>
      </c>
      <c r="B24" s="91"/>
      <c r="C24" s="27">
        <v>15416.66</v>
      </c>
      <c r="D24" s="28">
        <v>0</v>
      </c>
      <c r="E24" s="28">
        <f t="shared" si="1"/>
        <v>15416.66</v>
      </c>
      <c r="F24" s="28">
        <f>6353.11-2141.62</f>
        <v>4211.49</v>
      </c>
      <c r="G24" s="27">
        <f t="shared" si="0"/>
        <v>11205.17</v>
      </c>
    </row>
    <row r="25" spans="1:7" ht="12.75">
      <c r="A25" s="91" t="s">
        <v>77</v>
      </c>
      <c r="B25" s="91"/>
      <c r="C25" s="27">
        <v>0</v>
      </c>
      <c r="D25" s="28">
        <v>5202.72</v>
      </c>
      <c r="E25" s="28">
        <f t="shared" si="1"/>
        <v>5202.72</v>
      </c>
      <c r="F25" s="28">
        <f>E25</f>
        <v>5202.72</v>
      </c>
      <c r="G25" s="27">
        <f t="shared" si="0"/>
        <v>0</v>
      </c>
    </row>
    <row r="26" spans="1:7" ht="12.75">
      <c r="A26" s="91" t="s">
        <v>78</v>
      </c>
      <c r="B26" s="91"/>
      <c r="C26" s="27">
        <v>0</v>
      </c>
      <c r="D26" s="28">
        <v>3571.91</v>
      </c>
      <c r="E26" s="28">
        <f t="shared" si="1"/>
        <v>3571.91</v>
      </c>
      <c r="F26" s="28">
        <f>E26</f>
        <v>3571.91</v>
      </c>
      <c r="G26" s="27">
        <f t="shared" si="0"/>
        <v>0</v>
      </c>
    </row>
    <row r="27" spans="1:7" ht="15">
      <c r="A27" s="92" t="s">
        <v>6</v>
      </c>
      <c r="B27" s="92"/>
      <c r="C27" s="27">
        <f>C17++C23+C24+C25+C26</f>
        <v>174922.8</v>
      </c>
      <c r="D27" s="28">
        <f>D17+D23+D24+D25+D26</f>
        <v>1030276.0599999999</v>
      </c>
      <c r="E27" s="28">
        <f>E17+E23+E24+E25+E26</f>
        <v>1205198.86</v>
      </c>
      <c r="F27" s="28">
        <f>F17+F23+F24+F25+F26</f>
        <v>1064668.19</v>
      </c>
      <c r="G27" s="27">
        <f>G17+G23+G24+G25+G26</f>
        <v>140530.67000000004</v>
      </c>
    </row>
    <row r="29" spans="1:5" ht="14.25">
      <c r="A29" s="31" t="s">
        <v>79</v>
      </c>
      <c r="B29" s="31"/>
      <c r="C29" s="31"/>
      <c r="D29" s="31"/>
      <c r="E29" s="32"/>
    </row>
    <row r="31" spans="1:7" ht="38.25">
      <c r="A31" s="33" t="s">
        <v>2</v>
      </c>
      <c r="B31" s="93" t="s">
        <v>80</v>
      </c>
      <c r="C31" s="93"/>
      <c r="D31" s="93"/>
      <c r="E31" s="93"/>
      <c r="F31" s="23" t="s">
        <v>81</v>
      </c>
      <c r="G31" s="34" t="s">
        <v>82</v>
      </c>
    </row>
    <row r="32" spans="1:11" ht="15">
      <c r="A32" s="35" t="s">
        <v>83</v>
      </c>
      <c r="B32" s="94" t="s">
        <v>84</v>
      </c>
      <c r="C32" s="94"/>
      <c r="D32" s="94"/>
      <c r="E32" s="94"/>
      <c r="F32" s="36" t="s">
        <v>85</v>
      </c>
      <c r="G32" s="37">
        <v>54620.4</v>
      </c>
      <c r="K32" s="29"/>
    </row>
    <row r="33" spans="1:11" ht="34.5">
      <c r="A33" s="35" t="s">
        <v>86</v>
      </c>
      <c r="B33" s="94" t="s">
        <v>87</v>
      </c>
      <c r="C33" s="94"/>
      <c r="D33" s="94"/>
      <c r="E33" s="94"/>
      <c r="F33" s="22" t="s">
        <v>88</v>
      </c>
      <c r="G33" s="37">
        <v>39326.69</v>
      </c>
      <c r="K33" s="29"/>
    </row>
    <row r="34" spans="1:11" ht="15">
      <c r="A34" s="35" t="s">
        <v>89</v>
      </c>
      <c r="B34" s="95" t="s">
        <v>90</v>
      </c>
      <c r="C34" s="96"/>
      <c r="D34" s="96"/>
      <c r="E34" s="97"/>
      <c r="F34" s="38"/>
      <c r="G34" s="37">
        <v>2759</v>
      </c>
      <c r="K34" s="29"/>
    </row>
    <row r="35" spans="1:11" ht="32.25" customHeight="1">
      <c r="A35" s="39" t="s">
        <v>91</v>
      </c>
      <c r="B35" s="98" t="s">
        <v>92</v>
      </c>
      <c r="C35" s="98"/>
      <c r="D35" s="98"/>
      <c r="E35" s="98"/>
      <c r="F35" s="99" t="s">
        <v>93</v>
      </c>
      <c r="G35" s="37">
        <v>341352</v>
      </c>
      <c r="K35" s="29"/>
    </row>
    <row r="36" spans="1:11" ht="15">
      <c r="A36" s="40" t="s">
        <v>94</v>
      </c>
      <c r="B36" s="102" t="s">
        <v>95</v>
      </c>
      <c r="C36" s="102"/>
      <c r="D36" s="102"/>
      <c r="E36" s="102"/>
      <c r="F36" s="100"/>
      <c r="G36" s="37">
        <v>24579.18</v>
      </c>
      <c r="K36" s="29"/>
    </row>
    <row r="37" spans="1:11" ht="15">
      <c r="A37" s="41" t="s">
        <v>96</v>
      </c>
      <c r="B37" s="103" t="s">
        <v>97</v>
      </c>
      <c r="C37" s="103"/>
      <c r="D37" s="103"/>
      <c r="E37" s="103"/>
      <c r="F37" s="100"/>
      <c r="G37" s="37">
        <v>0</v>
      </c>
      <c r="K37" s="29"/>
    </row>
    <row r="38" spans="1:11" ht="15">
      <c r="A38" s="35" t="s">
        <v>98</v>
      </c>
      <c r="B38" s="94" t="s">
        <v>99</v>
      </c>
      <c r="C38" s="94"/>
      <c r="D38" s="94"/>
      <c r="E38" s="94"/>
      <c r="F38" s="101"/>
      <c r="G38" s="37">
        <v>62813.46</v>
      </c>
      <c r="K38" s="29"/>
    </row>
    <row r="39" spans="1:11" ht="15">
      <c r="A39" s="35" t="s">
        <v>100</v>
      </c>
      <c r="B39" s="94" t="s">
        <v>101</v>
      </c>
      <c r="C39" s="94"/>
      <c r="D39" s="94"/>
      <c r="E39" s="94"/>
      <c r="F39" s="42"/>
      <c r="G39" s="37">
        <v>4646.86</v>
      </c>
      <c r="K39" s="29"/>
    </row>
    <row r="40" spans="1:11" ht="18.75" customHeight="1">
      <c r="A40" s="35" t="s">
        <v>102</v>
      </c>
      <c r="B40" s="104" t="s">
        <v>103</v>
      </c>
      <c r="C40" s="104"/>
      <c r="D40" s="104"/>
      <c r="E40" s="104"/>
      <c r="F40" s="43" t="s">
        <v>104</v>
      </c>
      <c r="G40" s="37">
        <v>10924.08</v>
      </c>
      <c r="K40" s="29"/>
    </row>
    <row r="41" spans="1:11" ht="15.75" customHeight="1">
      <c r="A41" s="41" t="s">
        <v>105</v>
      </c>
      <c r="B41" s="105" t="s">
        <v>106</v>
      </c>
      <c r="C41" s="106"/>
      <c r="D41" s="106"/>
      <c r="E41" s="107"/>
      <c r="F41" s="43"/>
      <c r="G41" s="37">
        <v>0</v>
      </c>
      <c r="K41" s="29"/>
    </row>
    <row r="42" spans="1:11" ht="15.75" customHeight="1">
      <c r="A42" s="41" t="s">
        <v>107</v>
      </c>
      <c r="B42" s="105" t="s">
        <v>108</v>
      </c>
      <c r="C42" s="106"/>
      <c r="D42" s="106"/>
      <c r="E42" s="107"/>
      <c r="F42" s="43"/>
      <c r="G42" s="37">
        <v>0</v>
      </c>
      <c r="K42" s="29"/>
    </row>
    <row r="43" spans="1:11" ht="15">
      <c r="A43" s="35" t="s">
        <v>109</v>
      </c>
      <c r="B43" s="94" t="s">
        <v>110</v>
      </c>
      <c r="C43" s="94"/>
      <c r="D43" s="94"/>
      <c r="E43" s="94"/>
      <c r="F43" s="36" t="s">
        <v>111</v>
      </c>
      <c r="G43" s="37">
        <v>79780.94</v>
      </c>
      <c r="K43" s="29"/>
    </row>
    <row r="44" spans="1:11" ht="15">
      <c r="A44" s="35" t="s">
        <v>112</v>
      </c>
      <c r="B44" s="94" t="s">
        <v>113</v>
      </c>
      <c r="C44" s="94"/>
      <c r="D44" s="94"/>
      <c r="E44" s="94"/>
      <c r="F44" s="36" t="s">
        <v>111</v>
      </c>
      <c r="G44" s="37">
        <v>243557.21</v>
      </c>
      <c r="I44" s="44"/>
      <c r="K44" s="77"/>
    </row>
    <row r="45" spans="1:13" ht="15">
      <c r="A45" s="41" t="s">
        <v>114</v>
      </c>
      <c r="B45" s="105" t="s">
        <v>115</v>
      </c>
      <c r="C45" s="106"/>
      <c r="D45" s="106"/>
      <c r="E45" s="107"/>
      <c r="F45" s="36"/>
      <c r="G45" s="37">
        <v>0</v>
      </c>
      <c r="K45" s="29"/>
      <c r="L45" s="45"/>
      <c r="M45" s="30"/>
    </row>
    <row r="46" spans="1:11" ht="15">
      <c r="A46" s="35" t="s">
        <v>116</v>
      </c>
      <c r="B46" s="94" t="s">
        <v>117</v>
      </c>
      <c r="C46" s="94"/>
      <c r="D46" s="94"/>
      <c r="E46" s="94"/>
      <c r="F46" s="46" t="s">
        <v>118</v>
      </c>
      <c r="G46" s="37">
        <v>3426.7</v>
      </c>
      <c r="K46" s="29"/>
    </row>
    <row r="47" spans="1:11" ht="15">
      <c r="A47" s="35" t="s">
        <v>119</v>
      </c>
      <c r="B47" s="94" t="s">
        <v>120</v>
      </c>
      <c r="C47" s="94"/>
      <c r="D47" s="94"/>
      <c r="E47" s="94"/>
      <c r="F47" s="35"/>
      <c r="G47" s="37">
        <f>46247.6+13013.44</f>
        <v>59261.04</v>
      </c>
      <c r="K47" s="29"/>
    </row>
    <row r="48" spans="1:11" ht="15">
      <c r="A48" s="108" t="s">
        <v>121</v>
      </c>
      <c r="B48" s="109"/>
      <c r="C48" s="109"/>
      <c r="D48" s="109"/>
      <c r="E48" s="110"/>
      <c r="F48" s="35"/>
      <c r="G48" s="37"/>
      <c r="K48" s="29"/>
    </row>
    <row r="49" spans="1:7" ht="15">
      <c r="A49" s="35" t="s">
        <v>122</v>
      </c>
      <c r="B49" s="94" t="s">
        <v>71</v>
      </c>
      <c r="C49" s="94"/>
      <c r="D49" s="94"/>
      <c r="E49" s="94"/>
      <c r="F49" s="36" t="s">
        <v>123</v>
      </c>
      <c r="G49" s="37">
        <f>D19</f>
        <v>4916.64</v>
      </c>
    </row>
    <row r="50" spans="1:7" ht="15">
      <c r="A50" s="35" t="s">
        <v>124</v>
      </c>
      <c r="B50" s="94" t="s">
        <v>72</v>
      </c>
      <c r="C50" s="94"/>
      <c r="D50" s="94"/>
      <c r="E50" s="94"/>
      <c r="F50" s="36" t="s">
        <v>125</v>
      </c>
      <c r="G50" s="37">
        <f>D20</f>
        <v>19482.24</v>
      </c>
    </row>
    <row r="51" spans="1:7" ht="15">
      <c r="A51" s="35" t="s">
        <v>126</v>
      </c>
      <c r="B51" s="94" t="s">
        <v>127</v>
      </c>
      <c r="C51" s="94"/>
      <c r="D51" s="94"/>
      <c r="E51" s="94"/>
      <c r="F51" s="36" t="s">
        <v>128</v>
      </c>
      <c r="G51" s="37">
        <f>D22</f>
        <v>36870.47</v>
      </c>
    </row>
    <row r="52" spans="1:7" ht="15">
      <c r="A52" s="35" t="s">
        <v>129</v>
      </c>
      <c r="B52" s="94" t="s">
        <v>73</v>
      </c>
      <c r="C52" s="94"/>
      <c r="D52" s="94"/>
      <c r="E52" s="94"/>
      <c r="F52" s="36" t="s">
        <v>123</v>
      </c>
      <c r="G52" s="37">
        <f>D21</f>
        <v>6828.24</v>
      </c>
    </row>
    <row r="53" spans="1:7" ht="15">
      <c r="A53" s="35" t="s">
        <v>130</v>
      </c>
      <c r="B53" s="111" t="s">
        <v>63</v>
      </c>
      <c r="C53" s="111"/>
      <c r="D53" s="111"/>
      <c r="E53" s="111"/>
      <c r="F53" s="35"/>
      <c r="G53" s="28">
        <f>SUM(G32:G52)</f>
        <v>995145.1499999998</v>
      </c>
    </row>
    <row r="54" spans="1:7" ht="15">
      <c r="A54" s="35" t="s">
        <v>131</v>
      </c>
      <c r="B54" s="108" t="s">
        <v>132</v>
      </c>
      <c r="C54" s="109"/>
      <c r="D54" s="109"/>
      <c r="E54" s="109"/>
      <c r="F54" s="110"/>
      <c r="G54" s="47">
        <f>G10+F17+F25+F26-G53</f>
        <v>-744030.1799999998</v>
      </c>
    </row>
    <row r="56" spans="1:5" ht="15">
      <c r="A56" s="112" t="s">
        <v>133</v>
      </c>
      <c r="B56" s="112"/>
      <c r="C56" s="48"/>
      <c r="D56" s="48"/>
      <c r="E56" s="48"/>
    </row>
    <row r="57" spans="1:7" ht="15">
      <c r="A57" s="113" t="s">
        <v>134</v>
      </c>
      <c r="B57" s="113"/>
      <c r="C57" s="113"/>
      <c r="D57" s="113"/>
      <c r="E57" s="113"/>
      <c r="G57" s="49">
        <f>G23+G24</f>
        <v>32812.36</v>
      </c>
    </row>
    <row r="58" spans="1:5" ht="15">
      <c r="A58" s="48"/>
      <c r="B58" s="48"/>
      <c r="C58" s="48"/>
      <c r="D58" s="48"/>
      <c r="E58" s="48"/>
    </row>
    <row r="59" spans="1:5" ht="15">
      <c r="A59" s="112" t="s">
        <v>135</v>
      </c>
      <c r="B59" s="112"/>
      <c r="C59" s="48"/>
      <c r="D59" s="48"/>
      <c r="E59" s="48"/>
    </row>
    <row r="61" spans="1:7" ht="15">
      <c r="A61" s="36" t="s">
        <v>2</v>
      </c>
      <c r="B61" s="116" t="s">
        <v>136</v>
      </c>
      <c r="C61" s="117"/>
      <c r="D61" s="117"/>
      <c r="E61" s="118"/>
      <c r="F61" s="50" t="s">
        <v>137</v>
      </c>
      <c r="G61" s="35" t="s">
        <v>138</v>
      </c>
    </row>
    <row r="62" spans="1:7" ht="12.75">
      <c r="A62" s="36" t="s">
        <v>83</v>
      </c>
      <c r="B62" s="119" t="s">
        <v>139</v>
      </c>
      <c r="C62" s="120"/>
      <c r="D62" s="120"/>
      <c r="E62" s="121"/>
      <c r="F62" s="51"/>
      <c r="G62" s="51"/>
    </row>
    <row r="63" spans="1:7" ht="12.75">
      <c r="A63" s="36" t="s">
        <v>86</v>
      </c>
      <c r="B63" s="119" t="s">
        <v>140</v>
      </c>
      <c r="C63" s="120"/>
      <c r="D63" s="120"/>
      <c r="E63" s="121"/>
      <c r="F63" s="51"/>
      <c r="G63" s="51"/>
    </row>
    <row r="64" spans="1:7" ht="12.75">
      <c r="A64" s="36" t="s">
        <v>91</v>
      </c>
      <c r="B64" s="119" t="s">
        <v>141</v>
      </c>
      <c r="C64" s="120"/>
      <c r="D64" s="120"/>
      <c r="E64" s="121"/>
      <c r="F64" s="52">
        <v>1</v>
      </c>
      <c r="G64" s="53">
        <v>12056.67</v>
      </c>
    </row>
    <row r="67" spans="1:7" ht="14.25">
      <c r="A67" s="81" t="s">
        <v>142</v>
      </c>
      <c r="B67" s="81"/>
      <c r="C67" s="81"/>
      <c r="D67" s="81"/>
      <c r="E67" s="81"/>
      <c r="F67" s="81"/>
      <c r="G67" s="81"/>
    </row>
    <row r="69" spans="1:7" ht="45">
      <c r="A69" s="87" t="s">
        <v>60</v>
      </c>
      <c r="B69" s="87"/>
      <c r="C69" s="54" t="s">
        <v>143</v>
      </c>
      <c r="D69" s="55" t="s">
        <v>144</v>
      </c>
      <c r="E69" s="56" t="s">
        <v>65</v>
      </c>
      <c r="F69" s="57" t="s">
        <v>145</v>
      </c>
      <c r="G69" s="58" t="s">
        <v>146</v>
      </c>
    </row>
    <row r="70" spans="1:7" ht="12.75">
      <c r="A70" s="87"/>
      <c r="B70" s="87"/>
      <c r="C70" s="59" t="s">
        <v>66</v>
      </c>
      <c r="D70" s="60" t="s">
        <v>66</v>
      </c>
      <c r="E70" s="25" t="s">
        <v>66</v>
      </c>
      <c r="F70" s="26" t="s">
        <v>66</v>
      </c>
      <c r="G70" s="61" t="s">
        <v>66</v>
      </c>
    </row>
    <row r="71" spans="1:7" ht="15">
      <c r="A71" s="88">
        <v>1</v>
      </c>
      <c r="B71" s="88"/>
      <c r="C71" s="62">
        <v>2</v>
      </c>
      <c r="D71" s="60">
        <v>3</v>
      </c>
      <c r="E71" s="25">
        <v>4</v>
      </c>
      <c r="F71" s="63">
        <v>5</v>
      </c>
      <c r="G71" s="61" t="s">
        <v>147</v>
      </c>
    </row>
    <row r="72" spans="1:7" ht="21">
      <c r="A72" s="64" t="s">
        <v>2</v>
      </c>
      <c r="B72" s="64" t="s">
        <v>148</v>
      </c>
      <c r="C72" s="65">
        <v>1551686</v>
      </c>
      <c r="D72" s="66">
        <v>1410514</v>
      </c>
      <c r="E72" s="67">
        <f>C72-D72</f>
        <v>141172</v>
      </c>
      <c r="F72" s="68"/>
      <c r="G72" s="69"/>
    </row>
    <row r="73" spans="1:7" ht="38.25">
      <c r="A73" s="70" t="s">
        <v>83</v>
      </c>
      <c r="B73" s="71" t="s">
        <v>149</v>
      </c>
      <c r="C73" s="72"/>
      <c r="D73" s="72"/>
      <c r="E73" s="72"/>
      <c r="F73" s="68">
        <v>453443</v>
      </c>
      <c r="G73" s="73"/>
    </row>
    <row r="74" spans="1:7" ht="25.5">
      <c r="A74" s="70" t="s">
        <v>86</v>
      </c>
      <c r="B74" s="74" t="s">
        <v>150</v>
      </c>
      <c r="C74" s="51"/>
      <c r="D74" s="51"/>
      <c r="E74" s="51"/>
      <c r="F74" s="75">
        <v>252860</v>
      </c>
      <c r="G74" s="51"/>
    </row>
    <row r="75" spans="1:7" ht="25.5">
      <c r="A75" s="70" t="s">
        <v>91</v>
      </c>
      <c r="B75" s="74" t="s">
        <v>151</v>
      </c>
      <c r="C75" s="51"/>
      <c r="D75" s="51"/>
      <c r="E75" s="51"/>
      <c r="F75" s="75">
        <v>136632.2</v>
      </c>
      <c r="G75" s="51"/>
    </row>
    <row r="76" spans="1:7" ht="25.5">
      <c r="A76" s="70" t="s">
        <v>98</v>
      </c>
      <c r="B76" s="74" t="s">
        <v>152</v>
      </c>
      <c r="C76" s="51"/>
      <c r="D76" s="51"/>
      <c r="E76" s="51"/>
      <c r="F76" s="75">
        <v>53028.02</v>
      </c>
      <c r="G76" s="51"/>
    </row>
    <row r="77" spans="1:7" ht="25.5">
      <c r="A77" s="76" t="s">
        <v>100</v>
      </c>
      <c r="B77" s="71" t="s">
        <v>153</v>
      </c>
      <c r="C77" s="51"/>
      <c r="D77" s="51"/>
      <c r="E77" s="51"/>
      <c r="F77" s="75">
        <v>419359</v>
      </c>
      <c r="G77" s="51"/>
    </row>
    <row r="78" spans="1:7" ht="12.75">
      <c r="A78" s="51"/>
      <c r="B78" s="51" t="s">
        <v>6</v>
      </c>
      <c r="C78" s="51"/>
      <c r="D78" s="51"/>
      <c r="E78" s="51"/>
      <c r="F78" s="75">
        <f>SUM(F73:F77)</f>
        <v>1315322.22</v>
      </c>
      <c r="G78" s="28">
        <f>D72-F78</f>
        <v>95191.78000000003</v>
      </c>
    </row>
    <row r="82" spans="1:7" ht="15.75">
      <c r="A82" s="78"/>
      <c r="B82" s="114"/>
      <c r="C82" s="114"/>
      <c r="D82" s="78"/>
      <c r="E82" s="78"/>
      <c r="F82" s="114"/>
      <c r="G82" s="114"/>
    </row>
    <row r="83" spans="1:7" ht="12.75">
      <c r="A83" s="79"/>
      <c r="B83" s="79"/>
      <c r="C83" s="79"/>
      <c r="D83" s="79"/>
      <c r="E83" s="79"/>
      <c r="F83" s="79"/>
      <c r="G83" s="79"/>
    </row>
    <row r="84" spans="1:7" ht="12.75">
      <c r="A84" s="79"/>
      <c r="B84" s="79"/>
      <c r="C84" s="79"/>
      <c r="D84" s="79"/>
      <c r="E84" s="79"/>
      <c r="F84" s="79"/>
      <c r="G84" s="79"/>
    </row>
    <row r="85" spans="1:7" ht="12.75">
      <c r="A85" s="79"/>
      <c r="B85" s="79"/>
      <c r="C85" s="79"/>
      <c r="D85" s="79"/>
      <c r="E85" s="79"/>
      <c r="F85" s="79"/>
      <c r="G85" s="79"/>
    </row>
    <row r="86" spans="1:7" ht="15">
      <c r="A86" s="79"/>
      <c r="B86" s="115"/>
      <c r="C86" s="115"/>
      <c r="D86" s="115"/>
      <c r="E86" s="79"/>
      <c r="F86" s="79"/>
      <c r="G86" s="79"/>
    </row>
    <row r="87" spans="1:7" ht="15">
      <c r="A87" s="79"/>
      <c r="B87" s="79"/>
      <c r="C87" s="79"/>
      <c r="D87" s="79"/>
      <c r="E87" s="79"/>
      <c r="F87" s="80"/>
      <c r="G87" s="80"/>
    </row>
    <row r="88" spans="1:7" ht="12.75">
      <c r="A88" s="79"/>
      <c r="B88" s="79"/>
      <c r="C88" s="79"/>
      <c r="D88" s="79"/>
      <c r="E88" s="79"/>
      <c r="F88" s="79"/>
      <c r="G88" s="79"/>
    </row>
    <row r="89" spans="1:7" ht="12.75">
      <c r="A89" s="79"/>
      <c r="B89" s="79"/>
      <c r="C89" s="79"/>
      <c r="D89" s="79"/>
      <c r="E89" s="79"/>
      <c r="F89" s="79"/>
      <c r="G89" s="79"/>
    </row>
  </sheetData>
  <sheetProtection/>
  <mergeCells count="60">
    <mergeCell ref="A69:B70"/>
    <mergeCell ref="A71:B71"/>
    <mergeCell ref="B82:C82"/>
    <mergeCell ref="F82:G82"/>
    <mergeCell ref="B86:D86"/>
    <mergeCell ref="A59:B59"/>
    <mergeCell ref="B61:E61"/>
    <mergeCell ref="B62:E62"/>
    <mergeCell ref="B63:E63"/>
    <mergeCell ref="B64:E64"/>
    <mergeCell ref="A67:G67"/>
    <mergeCell ref="B51:E51"/>
    <mergeCell ref="B52:E52"/>
    <mergeCell ref="B53:E53"/>
    <mergeCell ref="B54:F54"/>
    <mergeCell ref="A56:B56"/>
    <mergeCell ref="A57:E57"/>
    <mergeCell ref="B45:E45"/>
    <mergeCell ref="B46:E46"/>
    <mergeCell ref="B47:E47"/>
    <mergeCell ref="A48:E48"/>
    <mergeCell ref="B49:E49"/>
    <mergeCell ref="B50:E50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F35:F38"/>
    <mergeCell ref="B36:E36"/>
    <mergeCell ref="B37:E37"/>
    <mergeCell ref="B38:E38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41" sqref="A41:D43"/>
    </sheetView>
  </sheetViews>
  <sheetFormatPr defaultColWidth="9.140625" defaultRowHeight="12.75"/>
  <cols>
    <col min="1" max="1" width="8.00390625" style="0" customWidth="1"/>
    <col min="2" max="2" width="46.28125" style="0" customWidth="1"/>
    <col min="3" max="3" width="12.57421875" style="0" customWidth="1"/>
    <col min="4" max="4" width="19.57421875" style="0" customWidth="1"/>
  </cols>
  <sheetData>
    <row r="1" ht="17.25" customHeight="1">
      <c r="D1" s="14" t="s">
        <v>14</v>
      </c>
    </row>
    <row r="2" spans="1:4" ht="54.75" customHeight="1">
      <c r="A2" s="122" t="s">
        <v>30</v>
      </c>
      <c r="B2" s="123"/>
      <c r="C2" s="123"/>
      <c r="D2" s="123"/>
    </row>
    <row r="3" spans="1:4" ht="26.25" customHeight="1">
      <c r="A3" s="2" t="s">
        <v>2</v>
      </c>
      <c r="B3" s="2" t="s">
        <v>4</v>
      </c>
      <c r="C3" s="2" t="s">
        <v>3</v>
      </c>
      <c r="D3" s="3" t="s">
        <v>13</v>
      </c>
    </row>
    <row r="4" spans="1:4" ht="15.75">
      <c r="A4" s="2">
        <v>1</v>
      </c>
      <c r="B4" s="15" t="s">
        <v>0</v>
      </c>
      <c r="C4" s="3"/>
      <c r="D4" s="12"/>
    </row>
    <row r="5" spans="1:4" ht="15">
      <c r="A5" s="2"/>
      <c r="B5" s="4" t="s">
        <v>15</v>
      </c>
      <c r="C5" s="2"/>
      <c r="D5" s="12">
        <v>14975</v>
      </c>
    </row>
    <row r="6" spans="1:4" ht="28.5">
      <c r="A6" s="2"/>
      <c r="B6" s="16" t="s">
        <v>19</v>
      </c>
      <c r="C6" s="2" t="s">
        <v>37</v>
      </c>
      <c r="D6" s="12"/>
    </row>
    <row r="7" spans="1:4" ht="15">
      <c r="A7" s="2"/>
      <c r="B7" s="16" t="s">
        <v>22</v>
      </c>
      <c r="C7" s="2" t="s">
        <v>38</v>
      </c>
      <c r="D7" s="12"/>
    </row>
    <row r="8" spans="1:4" ht="15">
      <c r="A8" s="2"/>
      <c r="B8" s="16" t="s">
        <v>23</v>
      </c>
      <c r="C8" s="2" t="s">
        <v>39</v>
      </c>
      <c r="D8" s="12"/>
    </row>
    <row r="9" spans="1:4" ht="15">
      <c r="A9" s="2"/>
      <c r="B9" s="16"/>
      <c r="C9" s="2"/>
      <c r="D9" s="12"/>
    </row>
    <row r="10" spans="1:4" ht="16.5" customHeight="1">
      <c r="A10" s="2"/>
      <c r="B10" s="4" t="s">
        <v>16</v>
      </c>
      <c r="C10" s="2"/>
      <c r="D10" s="12">
        <v>56237</v>
      </c>
    </row>
    <row r="11" spans="1:4" ht="28.5">
      <c r="A11" s="2"/>
      <c r="B11" s="17" t="s">
        <v>19</v>
      </c>
      <c r="C11" s="2" t="s">
        <v>40</v>
      </c>
      <c r="D11" s="12">
        <v>18236</v>
      </c>
    </row>
    <row r="12" spans="1:4" ht="15">
      <c r="A12" s="2"/>
      <c r="B12" s="17" t="s">
        <v>12</v>
      </c>
      <c r="C12" s="2" t="s">
        <v>41</v>
      </c>
      <c r="D12" s="12"/>
    </row>
    <row r="13" spans="1:4" ht="15">
      <c r="A13" s="2"/>
      <c r="B13" s="17" t="s">
        <v>22</v>
      </c>
      <c r="C13" s="2" t="s">
        <v>42</v>
      </c>
      <c r="D13" s="12"/>
    </row>
    <row r="14" spans="1:4" ht="15">
      <c r="A14" s="2"/>
      <c r="B14" s="17" t="s">
        <v>31</v>
      </c>
      <c r="C14" s="2" t="s">
        <v>43</v>
      </c>
      <c r="D14" s="12"/>
    </row>
    <row r="15" spans="1:4" ht="15">
      <c r="A15" s="2"/>
      <c r="B15" s="16" t="s">
        <v>8</v>
      </c>
      <c r="C15" s="2" t="s">
        <v>44</v>
      </c>
      <c r="D15" s="12"/>
    </row>
    <row r="16" spans="1:4" ht="15">
      <c r="A16" s="2"/>
      <c r="B16" s="16"/>
      <c r="C16" s="2"/>
      <c r="D16" s="12"/>
    </row>
    <row r="17" spans="1:4" ht="15">
      <c r="A17" s="2"/>
      <c r="B17" s="19" t="s">
        <v>24</v>
      </c>
      <c r="C17" s="2"/>
      <c r="D17" s="12">
        <v>2793</v>
      </c>
    </row>
    <row r="18" spans="1:4" ht="17.25" customHeight="1">
      <c r="A18" s="2"/>
      <c r="B18" s="4" t="s">
        <v>25</v>
      </c>
      <c r="C18" s="2" t="s">
        <v>28</v>
      </c>
      <c r="D18" s="12">
        <v>61286</v>
      </c>
    </row>
    <row r="19" spans="1:4" ht="15">
      <c r="A19" s="2"/>
      <c r="B19" s="4" t="s">
        <v>26</v>
      </c>
      <c r="C19" s="2"/>
      <c r="D19" s="12">
        <v>11210</v>
      </c>
    </row>
    <row r="20" spans="1:4" ht="15">
      <c r="A20" s="2"/>
      <c r="B20" s="4"/>
      <c r="C20" s="2"/>
      <c r="D20" s="12"/>
    </row>
    <row r="21" spans="1:4" ht="15">
      <c r="A21" s="2"/>
      <c r="B21" s="4" t="s">
        <v>7</v>
      </c>
      <c r="C21" s="2"/>
      <c r="D21" s="12">
        <v>31112</v>
      </c>
    </row>
    <row r="22" spans="1:4" ht="28.5">
      <c r="A22" s="2"/>
      <c r="B22" s="16" t="s">
        <v>20</v>
      </c>
      <c r="C22" s="2" t="s">
        <v>45</v>
      </c>
      <c r="D22" s="12"/>
    </row>
    <row r="23" spans="1:4" ht="15">
      <c r="A23" s="2"/>
      <c r="B23" s="16" t="s">
        <v>18</v>
      </c>
      <c r="C23" s="2" t="s">
        <v>46</v>
      </c>
      <c r="D23" s="12"/>
    </row>
    <row r="24" spans="1:4" ht="15">
      <c r="A24" s="2"/>
      <c r="B24" s="4"/>
      <c r="C24" s="2"/>
      <c r="D24" s="12"/>
    </row>
    <row r="25" spans="1:4" ht="15.75">
      <c r="A25" s="2">
        <v>2</v>
      </c>
      <c r="B25" s="15" t="s">
        <v>1</v>
      </c>
      <c r="C25" s="2"/>
      <c r="D25" s="12">
        <v>38498</v>
      </c>
    </row>
    <row r="26" spans="1:4" ht="15">
      <c r="A26" s="2"/>
      <c r="B26" s="16" t="s">
        <v>9</v>
      </c>
      <c r="C26" s="2" t="s">
        <v>47</v>
      </c>
      <c r="D26" s="12"/>
    </row>
    <row r="27" spans="1:4" ht="16.5" customHeight="1">
      <c r="A27" s="2"/>
      <c r="B27" s="16" t="s">
        <v>17</v>
      </c>
      <c r="C27" s="2" t="s">
        <v>44</v>
      </c>
      <c r="D27" s="12"/>
    </row>
    <row r="28" spans="1:4" ht="16.5" customHeight="1">
      <c r="A28" s="2"/>
      <c r="B28" s="16" t="s">
        <v>34</v>
      </c>
      <c r="C28" s="2" t="s">
        <v>44</v>
      </c>
      <c r="D28" s="12"/>
    </row>
    <row r="29" spans="1:4" ht="15">
      <c r="A29" s="2"/>
      <c r="B29" s="16" t="s">
        <v>10</v>
      </c>
      <c r="C29" s="2" t="s">
        <v>48</v>
      </c>
      <c r="D29" s="12"/>
    </row>
    <row r="30" spans="1:4" ht="30" customHeight="1">
      <c r="A30" s="2"/>
      <c r="B30" s="16" t="s">
        <v>21</v>
      </c>
      <c r="C30" s="2" t="s">
        <v>42</v>
      </c>
      <c r="D30" s="12"/>
    </row>
    <row r="31" spans="1:4" ht="15" customHeight="1">
      <c r="A31" s="2"/>
      <c r="B31" s="16"/>
      <c r="C31" s="2"/>
      <c r="D31" s="12"/>
    </row>
    <row r="32" spans="1:4" ht="15.75">
      <c r="A32" s="2">
        <v>3</v>
      </c>
      <c r="B32" s="15" t="s">
        <v>5</v>
      </c>
      <c r="C32" s="2"/>
      <c r="D32" s="12"/>
    </row>
    <row r="33" spans="1:4" ht="18" customHeight="1">
      <c r="A33" s="2"/>
      <c r="B33" s="4" t="s">
        <v>35</v>
      </c>
      <c r="C33" s="2" t="s">
        <v>50</v>
      </c>
      <c r="D33" s="12">
        <v>79825</v>
      </c>
    </row>
    <row r="34" spans="1:4" ht="18" customHeight="1">
      <c r="A34" s="2"/>
      <c r="B34" s="4" t="s">
        <v>27</v>
      </c>
      <c r="C34" s="2" t="s">
        <v>44</v>
      </c>
      <c r="D34" s="12">
        <v>415</v>
      </c>
    </row>
    <row r="35" spans="1:4" ht="19.5" customHeight="1">
      <c r="A35" s="2"/>
      <c r="B35" s="4" t="s">
        <v>33</v>
      </c>
      <c r="C35" s="2" t="s">
        <v>32</v>
      </c>
      <c r="D35" s="12">
        <v>399</v>
      </c>
    </row>
    <row r="36" spans="1:4" ht="18.75" customHeight="1">
      <c r="A36" s="2"/>
      <c r="B36" s="4" t="s">
        <v>49</v>
      </c>
      <c r="C36" s="2" t="s">
        <v>36</v>
      </c>
      <c r="D36" s="12">
        <v>22507</v>
      </c>
    </row>
    <row r="37" spans="1:4" ht="17.25" customHeight="1">
      <c r="A37" s="2"/>
      <c r="B37" s="4" t="s">
        <v>29</v>
      </c>
      <c r="C37" s="2" t="s">
        <v>36</v>
      </c>
      <c r="D37" s="12">
        <v>2672</v>
      </c>
    </row>
    <row r="38" spans="1:4" ht="15">
      <c r="A38" s="2"/>
      <c r="B38" s="4" t="s">
        <v>11</v>
      </c>
      <c r="C38" s="2" t="s">
        <v>36</v>
      </c>
      <c r="D38" s="12">
        <v>1187</v>
      </c>
    </row>
    <row r="39" spans="1:4" ht="17.25" customHeight="1">
      <c r="A39" s="3"/>
      <c r="B39" s="18" t="s">
        <v>6</v>
      </c>
      <c r="C39" s="2"/>
      <c r="D39" s="13">
        <f>SUM(D5:D38)</f>
        <v>341352</v>
      </c>
    </row>
    <row r="40" spans="1:3" ht="15">
      <c r="A40" s="5"/>
      <c r="B40" s="5"/>
      <c r="C40" s="5"/>
    </row>
    <row r="41" spans="1:3" ht="30.75" customHeight="1">
      <c r="A41" s="5"/>
      <c r="B41" s="9"/>
      <c r="C41" s="10"/>
    </row>
    <row r="42" spans="1:4" ht="15">
      <c r="A42" s="5"/>
      <c r="B42" s="5"/>
      <c r="C42" s="10"/>
      <c r="D42" s="11"/>
    </row>
    <row r="43" spans="1:3" ht="26.25" customHeight="1">
      <c r="A43" s="6"/>
      <c r="B43" s="7"/>
      <c r="C43" s="8"/>
    </row>
    <row r="44" ht="12.75">
      <c r="C44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2019-03-14T08:47:59Z</cp:lastPrinted>
  <dcterms:created xsi:type="dcterms:W3CDTF">1996-10-08T23:32:33Z</dcterms:created>
  <dcterms:modified xsi:type="dcterms:W3CDTF">2019-03-28T08:41:56Z</dcterms:modified>
  <cp:category/>
  <cp:version/>
  <cp:contentType/>
  <cp:contentStatus/>
</cp:coreProperties>
</file>