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G46" i="1" l="1"/>
  <c r="F22" i="1"/>
  <c r="F21" i="1"/>
  <c r="F19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<sst xmlns="http://schemas.openxmlformats.org/spreadsheetml/2006/main" count="161" uniqueCount="141">
  <si>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</si>
  <si>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</si>
  <si>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</si>
  <si>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</si>
  <si>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</si>
  <si>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</si>
  <si>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</si>
  <si>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</si>
  <si>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</si>
  <si>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</si>
  <si>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</si>
  <si>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</si>
  <si>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</si>
  <si>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</si>
  <si>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</si>
  <si>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</si>
  <si>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</si>
  <si>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</si>
  <si>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</si>
  <si>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</si>
  <si>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</si>
  <si>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</si>
  <si>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</si>
  <si>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</si>
  <si>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</si>
  <si>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</si>
  <si>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</si>
  <si>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</si>
  <si>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</si>
  <si>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</si>
  <si>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</si>
  <si>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</si>
  <si>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</si>
  <si>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</si>
  <si>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</si>
  <si>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</si>
  <si>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</si>
  <si>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</si>
  <si>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</si>
  <si>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</si>
  <si>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</si>
  <si>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</si>
  <si>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</si>
  <si>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</si>
  <si>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</si>
  <si>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</si>
  <si>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</si>
  <si>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</si>
  <si>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</si>
  <si>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</si>
  <si>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</si>
  <si>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</si>
  <si>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</si>
  <si>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</si>
  <si>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</si>
  <si>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</si>
  <si>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</si>
  <si>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</si>
  <si>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</si>
  <si>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</si>
  <si>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</si>
  <si>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</si>
  <si>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</si>
  <si>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</si>
  <si>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</si>
  <si>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</si>
  <si>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</si>
  <si>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</si>
  <si>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</si>
  <si>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</si>
  <si>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</si>
  <si>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</si>
  <si>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</si>
  <si>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</si>
  <si>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</si>
  <si>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</si>
  <si>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</si>
  <si>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</si>
  <si>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</si>
  <si>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</si>
  <si>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</si>
  <si>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</si>
  <si>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</si>
  <si>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</si>
  <si>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</si>
  <si>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</si>
  <si>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</si>
  <si>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</si>
  <si>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</si>
  <si>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</si>
  <si>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</si>
  <si>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</si>
  <si>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</si>
  <si>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</si>
  <si>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</si>
  <si>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</si>
  <si>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</si>
  <si>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Ремонт системы центрального отопления</t>
  </si>
  <si>
    <t>6 шт.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</si>
  <si>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</si>
  <si>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</si>
  <si>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</si>
  <si>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</si>
  <si>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</si>
  <si>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</si>
  <si>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</si>
  <si>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</si>
  <si>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смена выключателей автоматических</t>
  </si>
  <si>
    <t>1 шт.</t>
  </si>
  <si>
    <t>смена электропроводки</t>
  </si>
  <si>
    <t>смена светильников</t>
  </si>
  <si>
    <t>Общестроительные работы</t>
  </si>
  <si>
    <t>Остекление рам</t>
  </si>
  <si>
    <t>Ремонт кровли</t>
  </si>
  <si>
    <t>Смена замков с проушинами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</si>
  <si>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Куйбышева,5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</si>
  <si>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</si>
  <si>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Куйбышева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</si>
  <si>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21,6 м.</t>
  </si>
  <si>
    <t>4 шт.</t>
  </si>
  <si>
    <t>23,2 м.</t>
  </si>
  <si>
    <t>регулировка ц/о</t>
  </si>
  <si>
    <t>65 приб.</t>
  </si>
  <si>
    <t>изоляция трубопроводов</t>
  </si>
  <si>
    <t>12 м.</t>
  </si>
  <si>
    <t>смена радиаторов</t>
  </si>
  <si>
    <t>смена пробок радиаторных</t>
  </si>
  <si>
    <t>в том числе смена труб с фасонными частями</t>
  </si>
  <si>
    <t>3,4 м.</t>
  </si>
  <si>
    <t>прочистка труб</t>
  </si>
  <si>
    <t>87 м.</t>
  </si>
  <si>
    <t>16 шт.</t>
  </si>
  <si>
    <t>4 м.</t>
  </si>
  <si>
    <t>1,6 м2</t>
  </si>
  <si>
    <t>273 м2</t>
  </si>
  <si>
    <t>Ремонт кровли входа в подвальное помещение</t>
  </si>
  <si>
    <t>13,5 м2</t>
  </si>
  <si>
    <t>Установка информационных досок</t>
  </si>
  <si>
    <t>5 шт.</t>
  </si>
  <si>
    <t>Установка скамеек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</si>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</sst>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164" fontId="25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25" fillId="0" borderId="1" xfId="0" applyNumberFormat="1" applyFont="1" applyBorder="1"/>
    <xf numFmtId="164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F68" sqref="F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54" t="s">
        <v>27</v>
      </c>
      <c r="B1" s="54"/>
      <c r="C1" s="54"/>
      <c r="D1" s="54"/>
      <c r="E1" s="54"/>
      <c r="F1" s="54"/>
      <c r="G1" s="54"/>
    </row>
    <row r="2" spans="1:7" ht="15.75" thickBot="1" x14ac:dyDescent="0.3">
      <c r="A2" s="55" t="s">
        <v>28</v>
      </c>
      <c r="B2" s="55"/>
      <c r="C2" s="55"/>
      <c r="D2" s="55"/>
      <c r="E2" s="55"/>
      <c r="F2" s="55"/>
      <c r="G2" s="55"/>
    </row>
    <row r="3" spans="1:7" ht="8.25" customHeight="1" x14ac:dyDescent="0.25"/>
    <row r="4" spans="1:7" x14ac:dyDescent="0.25">
      <c r="A4" s="54" t="s">
        <v>29</v>
      </c>
      <c r="B4" s="54"/>
      <c r="C4" s="54"/>
      <c r="D4" s="54"/>
      <c r="E4" s="54"/>
      <c r="F4" s="54"/>
      <c r="G4" s="54"/>
    </row>
    <row r="5" spans="1:7" ht="13.5" customHeight="1" x14ac:dyDescent="0.25">
      <c r="A5" s="60" t="s">
        <v>30</v>
      </c>
      <c r="B5" s="60"/>
      <c r="C5" s="60"/>
      <c r="D5" s="60"/>
      <c r="E5" s="60"/>
      <c r="F5" s="60"/>
      <c r="G5" s="60"/>
    </row>
    <row r="6" spans="1:7" ht="15" customHeight="1" x14ac:dyDescent="0.25">
      <c r="A6" s="61" t="s">
        <v>31</v>
      </c>
      <c r="B6" s="61"/>
      <c r="C6" s="61"/>
      <c r="D6" s="61"/>
      <c r="E6" s="61"/>
      <c r="F6" s="61"/>
      <c r="G6" s="61"/>
    </row>
    <row r="7" spans="1:7" ht="15.75" x14ac:dyDescent="0.25">
      <c r="A7" s="60" t="s">
        <v>115</v>
      </c>
      <c r="B7" s="60"/>
      <c r="C7" s="60"/>
      <c r="D7" s="60"/>
      <c r="E7" s="60"/>
      <c r="F7" s="60"/>
      <c r="G7" s="60"/>
    </row>
    <row r="8" spans="1:7" ht="9.75" customHeight="1" x14ac:dyDescent="0.25"/>
    <row r="9" spans="1:7" x14ac:dyDescent="0.25">
      <c r="A9" s="63" t="s">
        <v>33</v>
      </c>
      <c r="B9" s="63"/>
      <c r="C9" s="63"/>
      <c r="D9" s="63"/>
      <c r="E9" s="63"/>
    </row>
    <row r="10" spans="1:7" x14ac:dyDescent="0.25">
      <c r="A10" s="63" t="s">
        <v>34</v>
      </c>
      <c r="B10" s="63"/>
      <c r="C10" s="63"/>
      <c r="D10" s="63"/>
      <c r="E10" s="63"/>
      <c r="G10" s="49">
        <v>-412797.93</v>
      </c>
    </row>
    <row r="11" spans="1:7" ht="11.25" customHeight="1" x14ac:dyDescent="0.25"/>
    <row r="12" spans="1:7" x14ac:dyDescent="0.25">
      <c r="A12" s="62" t="s">
        <v>32</v>
      </c>
      <c r="B12" s="62"/>
      <c r="C12" s="62"/>
      <c r="D12" s="62"/>
      <c r="E12" s="62"/>
    </row>
    <row r="14" spans="1:7" ht="36" x14ac:dyDescent="0.25">
      <c r="A14" s="59" t="s">
        <v>0</v>
      </c>
      <c r="B14" s="59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59"/>
      <c r="B15" s="59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5">
        <v>1</v>
      </c>
      <c r="B16" s="65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66" t="s">
        <v>77</v>
      </c>
      <c r="B17" s="66"/>
      <c r="C17" s="17">
        <f>C18+C19+C20+C21+C22</f>
        <v>151144.72</v>
      </c>
      <c r="D17" s="13">
        <f>D18+D19+D20+D21+D22</f>
        <v>955698.8</v>
      </c>
      <c r="E17" s="13">
        <f>E18+E19+E20+E21+E22</f>
        <v>1106843.52</v>
      </c>
      <c r="F17" s="13">
        <f>F18+F19+F20+F21+F22</f>
        <v>937011.32</v>
      </c>
      <c r="G17" s="17">
        <f>G18+G19+G20+G21+G22</f>
        <v>169832.1999999999</v>
      </c>
      <c r="H17" s="24"/>
    </row>
    <row r="18" spans="1:11" x14ac:dyDescent="0.25">
      <c r="A18" s="56" t="s">
        <v>1</v>
      </c>
      <c r="B18" s="56"/>
      <c r="C18" s="17">
        <v>146364.79</v>
      </c>
      <c r="D18" s="13">
        <f>852576.44+45343.92+15379.52</f>
        <v>913299.88</v>
      </c>
      <c r="E18" s="13">
        <f>C18+D18</f>
        <v>1059664.67</v>
      </c>
      <c r="F18" s="13">
        <f>834542.58+50017.75+14228.81</f>
        <v>898789.14</v>
      </c>
      <c r="G18" s="17">
        <f>E18-F18</f>
        <v>160875.52999999991</v>
      </c>
      <c r="H18" s="24"/>
    </row>
    <row r="19" spans="1:11" x14ac:dyDescent="0.25">
      <c r="A19" s="56" t="s">
        <v>2</v>
      </c>
      <c r="B19" s="56"/>
      <c r="C19" s="17">
        <v>389.96</v>
      </c>
      <c r="D19" s="13">
        <v>3749.04</v>
      </c>
      <c r="E19" s="13">
        <f t="shared" ref="E19:E26" si="0">C19+D19</f>
        <v>4139</v>
      </c>
      <c r="F19" s="13">
        <f>2718.42+315.15</f>
        <v>3033.57</v>
      </c>
      <c r="G19" s="17">
        <f t="shared" ref="G19:G22" si="1">E19-F19</f>
        <v>1105.4299999999998</v>
      </c>
      <c r="H19" s="27"/>
      <c r="I19" s="27"/>
      <c r="J19" s="27"/>
    </row>
    <row r="20" spans="1:11" x14ac:dyDescent="0.25">
      <c r="A20" s="56" t="s">
        <v>3</v>
      </c>
      <c r="B20" s="56"/>
      <c r="C20" s="17">
        <v>1518.68</v>
      </c>
      <c r="D20" s="13">
        <v>14280.88</v>
      </c>
      <c r="E20" s="13">
        <f t="shared" si="0"/>
        <v>15799.56</v>
      </c>
      <c r="F20" s="13">
        <v>12133.01</v>
      </c>
      <c r="G20" s="17">
        <f t="shared" si="1"/>
        <v>3666.5499999999993</v>
      </c>
    </row>
    <row r="21" spans="1:11" x14ac:dyDescent="0.25">
      <c r="A21" s="56" t="s">
        <v>4</v>
      </c>
      <c r="B21" s="56"/>
      <c r="C21" s="17">
        <v>522.5</v>
      </c>
      <c r="D21" s="13">
        <v>5087.9399999999996</v>
      </c>
      <c r="E21" s="13">
        <f t="shared" si="0"/>
        <v>5610.44</v>
      </c>
      <c r="F21" s="13">
        <f>4344.43+446.72</f>
        <v>4791.1500000000005</v>
      </c>
      <c r="G21" s="17">
        <f t="shared" si="1"/>
        <v>819.28999999999905</v>
      </c>
    </row>
    <row r="22" spans="1:11" x14ac:dyDescent="0.25">
      <c r="A22" s="56" t="s">
        <v>5</v>
      </c>
      <c r="B22" s="56"/>
      <c r="C22" s="17">
        <v>2348.79</v>
      </c>
      <c r="D22" s="13">
        <v>19281.060000000001</v>
      </c>
      <c r="E22" s="13">
        <f t="shared" si="0"/>
        <v>21629.850000000002</v>
      </c>
      <c r="F22" s="13">
        <f>16508.98+1755.47</f>
        <v>18264.45</v>
      </c>
      <c r="G22" s="17">
        <f t="shared" si="1"/>
        <v>3365.4000000000015</v>
      </c>
    </row>
    <row r="23" spans="1:11" x14ac:dyDescent="0.25">
      <c r="A23" s="67" t="s">
        <v>6</v>
      </c>
      <c r="B23" s="67"/>
      <c r="C23" s="17">
        <v>91907.41</v>
      </c>
      <c r="D23" s="13">
        <v>0</v>
      </c>
      <c r="E23" s="13">
        <f t="shared" si="0"/>
        <v>91907.41</v>
      </c>
      <c r="F23" s="13">
        <v>31652.89</v>
      </c>
      <c r="G23" s="17">
        <f>E23-F23</f>
        <v>60254.520000000004</v>
      </c>
    </row>
    <row r="24" spans="1:11" x14ac:dyDescent="0.25">
      <c r="A24" s="67" t="s">
        <v>7</v>
      </c>
      <c r="B24" s="67"/>
      <c r="C24" s="17">
        <v>49032.93</v>
      </c>
      <c r="D24" s="13">
        <v>0</v>
      </c>
      <c r="E24" s="13">
        <f t="shared" si="0"/>
        <v>49032.93</v>
      </c>
      <c r="F24" s="13">
        <v>10277.24</v>
      </c>
      <c r="G24" s="17">
        <f t="shared" ref="G24:G26" si="2">E24-F24</f>
        <v>38755.69</v>
      </c>
    </row>
    <row r="25" spans="1:11" x14ac:dyDescent="0.25">
      <c r="A25" s="67" t="s">
        <v>8</v>
      </c>
      <c r="B25" s="67"/>
      <c r="C25" s="17">
        <v>0</v>
      </c>
      <c r="D25" s="13">
        <v>10287.5</v>
      </c>
      <c r="E25" s="13">
        <f t="shared" si="0"/>
        <v>10287.5</v>
      </c>
      <c r="F25" s="13">
        <f>E25</f>
        <v>10287.5</v>
      </c>
      <c r="G25" s="17">
        <f t="shared" si="2"/>
        <v>0</v>
      </c>
    </row>
    <row r="26" spans="1:11" x14ac:dyDescent="0.25">
      <c r="A26" s="67" t="s">
        <v>87</v>
      </c>
      <c r="B26" s="67"/>
      <c r="C26" s="17">
        <v>15811.2</v>
      </c>
      <c r="D26" s="13">
        <v>63244.800000000003</v>
      </c>
      <c r="E26" s="13">
        <f t="shared" si="0"/>
        <v>79056</v>
      </c>
      <c r="F26" s="13">
        <v>63244.800000000003</v>
      </c>
      <c r="G26" s="17">
        <f t="shared" si="2"/>
        <v>15811.199999999997</v>
      </c>
    </row>
    <row r="27" spans="1:11" x14ac:dyDescent="0.25">
      <c r="A27" s="57" t="s">
        <v>9</v>
      </c>
      <c r="B27" s="57"/>
      <c r="C27" s="17">
        <f>C17++C23+C24+C25+C26</f>
        <v>307896.26</v>
      </c>
      <c r="D27" s="13">
        <f>D17+D23+D24+D25+D26</f>
        <v>1029231.1000000001</v>
      </c>
      <c r="E27" s="13">
        <f>E17+E23+E24+E25+E26</f>
        <v>1337127.3599999999</v>
      </c>
      <c r="F27" s="13">
        <f>F17+F23+F24+F25+F26</f>
        <v>1052473.75</v>
      </c>
      <c r="G27" s="17">
        <f>G17+G23+G24+G25+G26</f>
        <v>284653.60999999993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2" t="s">
        <v>10</v>
      </c>
      <c r="B31" s="58" t="s">
        <v>11</v>
      </c>
      <c r="C31" s="58"/>
      <c r="D31" s="58"/>
      <c r="E31" s="58"/>
      <c r="F31" s="3" t="s">
        <v>12</v>
      </c>
      <c r="G31" s="4" t="s">
        <v>19</v>
      </c>
    </row>
    <row r="32" spans="1:11" x14ac:dyDescent="0.25">
      <c r="A32" s="6" t="s">
        <v>20</v>
      </c>
      <c r="B32" s="64" t="s">
        <v>36</v>
      </c>
      <c r="C32" s="64"/>
      <c r="D32" s="64"/>
      <c r="E32" s="64"/>
      <c r="F32" s="14" t="s">
        <v>70</v>
      </c>
      <c r="G32" s="21">
        <v>53553.599999999999</v>
      </c>
      <c r="K32" s="24"/>
    </row>
    <row r="33" spans="1:13" ht="34.5" x14ac:dyDescent="0.25">
      <c r="A33" s="6" t="s">
        <v>21</v>
      </c>
      <c r="B33" s="64" t="s">
        <v>37</v>
      </c>
      <c r="C33" s="64"/>
      <c r="D33" s="64"/>
      <c r="E33" s="64"/>
      <c r="F33" s="2" t="s">
        <v>82</v>
      </c>
      <c r="G33" s="21">
        <v>38558.589999999997</v>
      </c>
      <c r="K33" s="24"/>
    </row>
    <row r="34" spans="1:13" ht="32.25" customHeight="1" x14ac:dyDescent="0.25">
      <c r="A34" s="7" t="s">
        <v>22</v>
      </c>
      <c r="B34" s="68" t="s">
        <v>38</v>
      </c>
      <c r="C34" s="68"/>
      <c r="D34" s="68"/>
      <c r="E34" s="68"/>
      <c r="F34" s="77" t="s">
        <v>85</v>
      </c>
      <c r="G34" s="21">
        <v>630415</v>
      </c>
      <c r="K34" s="24"/>
    </row>
    <row r="35" spans="1:13" x14ac:dyDescent="0.25">
      <c r="A35" s="26" t="s">
        <v>23</v>
      </c>
      <c r="B35" s="75" t="s">
        <v>116</v>
      </c>
      <c r="C35" s="75"/>
      <c r="D35" s="75"/>
      <c r="E35" s="75"/>
      <c r="F35" s="78"/>
      <c r="G35" s="21">
        <v>0</v>
      </c>
      <c r="K35" s="24"/>
    </row>
    <row r="36" spans="1:13" x14ac:dyDescent="0.25">
      <c r="A36" s="26" t="s">
        <v>24</v>
      </c>
      <c r="B36" s="75" t="s">
        <v>86</v>
      </c>
      <c r="C36" s="75"/>
      <c r="D36" s="75"/>
      <c r="E36" s="75"/>
      <c r="F36" s="78"/>
      <c r="G36" s="21">
        <v>0</v>
      </c>
      <c r="K36" s="24"/>
    </row>
    <row r="37" spans="1:13" x14ac:dyDescent="0.25">
      <c r="A37" s="6" t="s">
        <v>25</v>
      </c>
      <c r="B37" s="64" t="s">
        <v>39</v>
      </c>
      <c r="C37" s="64"/>
      <c r="D37" s="64"/>
      <c r="E37" s="64"/>
      <c r="F37" s="79"/>
      <c r="G37" s="21">
        <v>61586.64</v>
      </c>
      <c r="K37" s="24"/>
    </row>
    <row r="38" spans="1:13" x14ac:dyDescent="0.25">
      <c r="A38" s="6" t="s">
        <v>35</v>
      </c>
      <c r="B38" s="64" t="s">
        <v>41</v>
      </c>
      <c r="C38" s="64"/>
      <c r="D38" s="64"/>
      <c r="E38" s="64"/>
      <c r="F38" s="29"/>
      <c r="G38" s="21">
        <v>7497.5</v>
      </c>
      <c r="K38" s="24"/>
    </row>
    <row r="39" spans="1:13" ht="18.75" customHeight="1" x14ac:dyDescent="0.25">
      <c r="A39" s="6" t="s">
        <v>40</v>
      </c>
      <c r="B39" s="76" t="s">
        <v>78</v>
      </c>
      <c r="C39" s="76"/>
      <c r="D39" s="76"/>
      <c r="E39" s="76"/>
      <c r="F39" s="20" t="s">
        <v>68</v>
      </c>
      <c r="G39" s="21">
        <v>10710.72</v>
      </c>
      <c r="K39" s="24"/>
    </row>
    <row r="40" spans="1:13" ht="15.75" customHeight="1" x14ac:dyDescent="0.25">
      <c r="A40" s="26" t="s">
        <v>45</v>
      </c>
      <c r="B40" s="72" t="s">
        <v>80</v>
      </c>
      <c r="C40" s="73"/>
      <c r="D40" s="73"/>
      <c r="E40" s="74"/>
      <c r="F40" s="20"/>
      <c r="G40" s="21">
        <v>0</v>
      </c>
      <c r="K40" s="24"/>
    </row>
    <row r="41" spans="1:13" ht="15.75" customHeight="1" x14ac:dyDescent="0.25">
      <c r="A41" s="26" t="s">
        <v>46</v>
      </c>
      <c r="B41" s="72" t="s">
        <v>74</v>
      </c>
      <c r="C41" s="73"/>
      <c r="D41" s="73"/>
      <c r="E41" s="74"/>
      <c r="F41" s="20"/>
      <c r="G41" s="21">
        <v>0</v>
      </c>
      <c r="K41" s="24"/>
    </row>
    <row r="42" spans="1:13" x14ac:dyDescent="0.25">
      <c r="A42" s="6" t="s">
        <v>47</v>
      </c>
      <c r="B42" s="64" t="s">
        <v>42</v>
      </c>
      <c r="C42" s="64"/>
      <c r="D42" s="64"/>
      <c r="E42" s="64"/>
      <c r="F42" s="14" t="s">
        <v>88</v>
      </c>
      <c r="G42" s="21">
        <v>71957.13</v>
      </c>
      <c r="K42" s="24"/>
    </row>
    <row r="43" spans="1:13" x14ac:dyDescent="0.25">
      <c r="A43" s="6" t="s">
        <v>48</v>
      </c>
      <c r="B43" s="64" t="s">
        <v>43</v>
      </c>
      <c r="C43" s="64"/>
      <c r="D43" s="64"/>
      <c r="E43" s="64"/>
      <c r="F43" s="14" t="s">
        <v>88</v>
      </c>
      <c r="G43" s="21">
        <v>194281.87</v>
      </c>
      <c r="I43" s="23"/>
      <c r="K43" s="53"/>
    </row>
    <row r="44" spans="1:13" x14ac:dyDescent="0.25">
      <c r="A44" s="26" t="s">
        <v>49</v>
      </c>
      <c r="B44" s="72" t="s">
        <v>81</v>
      </c>
      <c r="C44" s="73"/>
      <c r="D44" s="73"/>
      <c r="E44" s="74"/>
      <c r="F44" s="14"/>
      <c r="G44" s="21">
        <v>0</v>
      </c>
      <c r="K44" s="24"/>
      <c r="L44" s="28"/>
      <c r="M44" s="27"/>
    </row>
    <row r="45" spans="1:13" x14ac:dyDescent="0.25">
      <c r="A45" s="6" t="s">
        <v>51</v>
      </c>
      <c r="B45" s="64" t="s">
        <v>44</v>
      </c>
      <c r="C45" s="64"/>
      <c r="D45" s="64"/>
      <c r="E45" s="64"/>
      <c r="F45" s="19" t="s">
        <v>69</v>
      </c>
      <c r="G45" s="21">
        <v>1332.48</v>
      </c>
      <c r="K45" s="24"/>
    </row>
    <row r="46" spans="1:13" x14ac:dyDescent="0.25">
      <c r="A46" s="6" t="s">
        <v>52</v>
      </c>
      <c r="B46" s="64" t="s">
        <v>83</v>
      </c>
      <c r="C46" s="64"/>
      <c r="D46" s="64"/>
      <c r="E46" s="64"/>
      <c r="F46" s="6"/>
      <c r="G46" s="21">
        <f>45343.92+15379.52</f>
        <v>60723.44</v>
      </c>
      <c r="K46" s="24"/>
    </row>
    <row r="47" spans="1:13" x14ac:dyDescent="0.25">
      <c r="A47" s="69" t="s">
        <v>50</v>
      </c>
      <c r="B47" s="70"/>
      <c r="C47" s="70"/>
      <c r="D47" s="70"/>
      <c r="E47" s="71"/>
      <c r="F47" s="6"/>
      <c r="G47" s="21"/>
      <c r="K47" s="24"/>
    </row>
    <row r="48" spans="1:13" x14ac:dyDescent="0.25">
      <c r="A48" s="6" t="s">
        <v>53</v>
      </c>
      <c r="B48" s="64" t="s">
        <v>2</v>
      </c>
      <c r="C48" s="64"/>
      <c r="D48" s="64"/>
      <c r="E48" s="64"/>
      <c r="F48" s="14" t="s">
        <v>71</v>
      </c>
      <c r="G48" s="21">
        <f>D19</f>
        <v>3749.04</v>
      </c>
    </row>
    <row r="49" spans="1:7" x14ac:dyDescent="0.25">
      <c r="A49" s="6" t="s">
        <v>55</v>
      </c>
      <c r="B49" s="64" t="s">
        <v>3</v>
      </c>
      <c r="C49" s="64"/>
      <c r="D49" s="64"/>
      <c r="E49" s="64"/>
      <c r="F49" s="14" t="s">
        <v>72</v>
      </c>
      <c r="G49" s="21">
        <f>D20</f>
        <v>14280.88</v>
      </c>
    </row>
    <row r="50" spans="1:7" x14ac:dyDescent="0.25">
      <c r="A50" s="6" t="s">
        <v>56</v>
      </c>
      <c r="B50" s="64" t="s">
        <v>54</v>
      </c>
      <c r="C50" s="64"/>
      <c r="D50" s="64"/>
      <c r="E50" s="64"/>
      <c r="F50" s="14" t="s">
        <v>73</v>
      </c>
      <c r="G50" s="21">
        <f>D22</f>
        <v>19281.060000000001</v>
      </c>
    </row>
    <row r="51" spans="1:7" x14ac:dyDescent="0.25">
      <c r="A51" s="6" t="s">
        <v>57</v>
      </c>
      <c r="B51" s="64" t="s">
        <v>4</v>
      </c>
      <c r="C51" s="64"/>
      <c r="D51" s="64"/>
      <c r="E51" s="64"/>
      <c r="F51" s="14" t="s">
        <v>71</v>
      </c>
      <c r="G51" s="21">
        <f>D21</f>
        <v>5087.9399999999996</v>
      </c>
    </row>
    <row r="52" spans="1:7" x14ac:dyDescent="0.25">
      <c r="A52" s="6" t="s">
        <v>75</v>
      </c>
      <c r="B52" s="88" t="s">
        <v>17</v>
      </c>
      <c r="C52" s="88"/>
      <c r="D52" s="88"/>
      <c r="E52" s="88"/>
      <c r="F52" s="6"/>
      <c r="G52" s="13">
        <f>SUM(G32:G51)</f>
        <v>1173015.8899999997</v>
      </c>
    </row>
    <row r="53" spans="1:7" x14ac:dyDescent="0.25">
      <c r="A53" s="6" t="s">
        <v>76</v>
      </c>
      <c r="B53" s="69" t="s">
        <v>84</v>
      </c>
      <c r="C53" s="70"/>
      <c r="D53" s="70"/>
      <c r="E53" s="70"/>
      <c r="F53" s="71"/>
      <c r="G53" s="52">
        <f>G10+F17+F25+F26-G52</f>
        <v>-575270.19999999972</v>
      </c>
    </row>
    <row r="55" spans="1:7" x14ac:dyDescent="0.25">
      <c r="A55" s="86" t="s">
        <v>58</v>
      </c>
      <c r="B55" s="86"/>
      <c r="C55" s="11"/>
      <c r="D55" s="11"/>
      <c r="E55" s="11"/>
    </row>
    <row r="56" spans="1:7" x14ac:dyDescent="0.25">
      <c r="A56" s="87" t="s">
        <v>59</v>
      </c>
      <c r="B56" s="87"/>
      <c r="C56" s="87"/>
      <c r="D56" s="87"/>
      <c r="E56" s="87"/>
      <c r="G56" s="25">
        <f>G23+G24</f>
        <v>99010.21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6" t="s">
        <v>60</v>
      </c>
      <c r="B58" s="86"/>
      <c r="C58" s="11"/>
      <c r="D58" s="11"/>
      <c r="E58" s="11"/>
    </row>
    <row r="60" spans="1:7" x14ac:dyDescent="0.25">
      <c r="A60" s="14" t="s">
        <v>10</v>
      </c>
      <c r="B60" s="80" t="s">
        <v>63</v>
      </c>
      <c r="C60" s="81"/>
      <c r="D60" s="81"/>
      <c r="E60" s="82"/>
      <c r="F60" s="12" t="s">
        <v>61</v>
      </c>
      <c r="G60" s="6" t="s">
        <v>62</v>
      </c>
    </row>
    <row r="61" spans="1:7" x14ac:dyDescent="0.25">
      <c r="A61" s="14" t="s">
        <v>20</v>
      </c>
      <c r="B61" s="83" t="s">
        <v>64</v>
      </c>
      <c r="C61" s="84"/>
      <c r="D61" s="84"/>
      <c r="E61" s="85"/>
      <c r="F61" s="1"/>
      <c r="G61" s="1"/>
    </row>
    <row r="62" spans="1:7" x14ac:dyDescent="0.25">
      <c r="A62" s="14" t="s">
        <v>21</v>
      </c>
      <c r="B62" s="83" t="s">
        <v>65</v>
      </c>
      <c r="C62" s="84"/>
      <c r="D62" s="84"/>
      <c r="E62" s="85"/>
      <c r="F62" s="1"/>
      <c r="G62" s="1"/>
    </row>
    <row r="63" spans="1:7" x14ac:dyDescent="0.25">
      <c r="A63" s="14" t="s">
        <v>22</v>
      </c>
      <c r="B63" s="83" t="s">
        <v>66</v>
      </c>
      <c r="C63" s="84"/>
      <c r="D63" s="84"/>
      <c r="E63" s="85"/>
      <c r="F63" s="51">
        <v>3</v>
      </c>
      <c r="G63" s="50">
        <v>64635.7</v>
      </c>
    </row>
  </sheetData>
  <mergeCells count="53">
    <mergeCell ref="B61:E61"/>
    <mergeCell ref="B62:E62"/>
    <mergeCell ref="B63:E63"/>
    <mergeCell ref="B53:F53"/>
    <mergeCell ref="A55:B55"/>
    <mergeCell ref="A56:E56"/>
    <mergeCell ref="A58:B58"/>
    <mergeCell ref="B51:E51"/>
    <mergeCell ref="B45:E45"/>
    <mergeCell ref="B46:E46"/>
    <mergeCell ref="F34:F37"/>
    <mergeCell ref="B60:E60"/>
    <mergeCell ref="B52:E52"/>
    <mergeCell ref="B34:E34"/>
    <mergeCell ref="A47:E47"/>
    <mergeCell ref="B44:E44"/>
    <mergeCell ref="B49:E49"/>
    <mergeCell ref="B50:E50"/>
    <mergeCell ref="B48:E48"/>
    <mergeCell ref="B35:E35"/>
    <mergeCell ref="B36:E36"/>
    <mergeCell ref="B43:E43"/>
    <mergeCell ref="B40:E40"/>
    <mergeCell ref="B41:E41"/>
    <mergeCell ref="B37:E37"/>
    <mergeCell ref="B39:E39"/>
    <mergeCell ref="B42:E42"/>
    <mergeCell ref="B38:E38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1" sqref="A41:D43"/>
    </sheetView>
  </sheetViews>
  <sheetFormatPr defaultRowHeight="15" x14ac:dyDescent="0.2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0" t="s">
        <v>89</v>
      </c>
    </row>
    <row r="2" spans="1:4" ht="67.5" customHeight="1" x14ac:dyDescent="0.25">
      <c r="A2" s="89" t="s">
        <v>117</v>
      </c>
      <c r="B2" s="90"/>
      <c r="C2" s="90"/>
      <c r="D2" s="90"/>
    </row>
    <row r="3" spans="1:4" ht="26.45" customHeight="1" x14ac:dyDescent="0.25">
      <c r="A3" s="31" t="s">
        <v>10</v>
      </c>
      <c r="B3" s="31" t="s">
        <v>90</v>
      </c>
      <c r="C3" s="31" t="s">
        <v>91</v>
      </c>
      <c r="D3" s="32" t="s">
        <v>92</v>
      </c>
    </row>
    <row r="4" spans="1:4" ht="15.75" x14ac:dyDescent="0.25">
      <c r="A4" s="31">
        <v>1</v>
      </c>
      <c r="B4" s="33" t="s">
        <v>93</v>
      </c>
      <c r="C4" s="32"/>
      <c r="D4" s="34"/>
    </row>
    <row r="5" spans="1:4" ht="15.75" x14ac:dyDescent="0.25">
      <c r="A5" s="31"/>
      <c r="B5" s="35" t="s">
        <v>94</v>
      </c>
      <c r="C5" s="31"/>
      <c r="D5" s="34">
        <v>34881</v>
      </c>
    </row>
    <row r="6" spans="1:4" ht="29.25" x14ac:dyDescent="0.25">
      <c r="A6" s="31"/>
      <c r="B6" s="36" t="s">
        <v>95</v>
      </c>
      <c r="C6" s="31" t="s">
        <v>118</v>
      </c>
      <c r="D6" s="34"/>
    </row>
    <row r="7" spans="1:4" ht="15.75" x14ac:dyDescent="0.25">
      <c r="A7" s="31"/>
      <c r="B7" s="36" t="s">
        <v>96</v>
      </c>
      <c r="C7" s="31" t="s">
        <v>119</v>
      </c>
      <c r="D7" s="34"/>
    </row>
    <row r="8" spans="1:4" ht="15.75" x14ac:dyDescent="0.25">
      <c r="A8" s="31"/>
      <c r="B8" s="36"/>
      <c r="C8" s="31"/>
      <c r="D8" s="34"/>
    </row>
    <row r="9" spans="1:4" ht="30.75" x14ac:dyDescent="0.25">
      <c r="A9" s="31"/>
      <c r="B9" s="35" t="s">
        <v>97</v>
      </c>
      <c r="C9" s="31"/>
      <c r="D9" s="34">
        <v>45048</v>
      </c>
    </row>
    <row r="10" spans="1:4" ht="29.25" x14ac:dyDescent="0.25">
      <c r="A10" s="31"/>
      <c r="B10" s="37" t="s">
        <v>95</v>
      </c>
      <c r="C10" s="31" t="s">
        <v>120</v>
      </c>
      <c r="D10" s="34">
        <v>16185</v>
      </c>
    </row>
    <row r="11" spans="1:4" ht="15.75" x14ac:dyDescent="0.25">
      <c r="A11" s="31"/>
      <c r="B11" s="37" t="s">
        <v>121</v>
      </c>
      <c r="C11" s="31" t="s">
        <v>122</v>
      </c>
      <c r="D11" s="34"/>
    </row>
    <row r="12" spans="1:4" ht="15.75" x14ac:dyDescent="0.25">
      <c r="A12" s="31"/>
      <c r="B12" s="37" t="s">
        <v>123</v>
      </c>
      <c r="C12" s="31" t="s">
        <v>124</v>
      </c>
      <c r="D12" s="34"/>
    </row>
    <row r="13" spans="1:4" ht="15.75" x14ac:dyDescent="0.25">
      <c r="A13" s="31"/>
      <c r="B13" s="37" t="s">
        <v>125</v>
      </c>
      <c r="C13" s="31" t="s">
        <v>99</v>
      </c>
      <c r="D13" s="34"/>
    </row>
    <row r="14" spans="1:4" ht="15.75" x14ac:dyDescent="0.25">
      <c r="A14" s="31"/>
      <c r="B14" s="37" t="s">
        <v>126</v>
      </c>
      <c r="C14" s="31" t="s">
        <v>98</v>
      </c>
      <c r="D14" s="34"/>
    </row>
    <row r="15" spans="1:4" ht="15.75" x14ac:dyDescent="0.25">
      <c r="A15" s="31"/>
      <c r="B15" s="36"/>
      <c r="C15" s="31"/>
      <c r="D15" s="34"/>
    </row>
    <row r="16" spans="1:4" ht="15.75" x14ac:dyDescent="0.25">
      <c r="A16" s="31"/>
      <c r="B16" s="38" t="s">
        <v>100</v>
      </c>
      <c r="C16" s="31"/>
      <c r="D16" s="34">
        <v>3500</v>
      </c>
    </row>
    <row r="17" spans="1:4" ht="17.25" customHeight="1" x14ac:dyDescent="0.25">
      <c r="A17" s="31"/>
      <c r="B17" s="35" t="s">
        <v>101</v>
      </c>
      <c r="C17" s="31" t="s">
        <v>102</v>
      </c>
      <c r="D17" s="34">
        <v>68648</v>
      </c>
    </row>
    <row r="18" spans="1:4" ht="15.75" x14ac:dyDescent="0.25">
      <c r="A18" s="31"/>
      <c r="B18" s="35" t="s">
        <v>103</v>
      </c>
      <c r="C18" s="31"/>
      <c r="D18" s="34">
        <v>6239</v>
      </c>
    </row>
    <row r="19" spans="1:4" ht="15.75" x14ac:dyDescent="0.25">
      <c r="A19" s="31"/>
      <c r="B19" s="35"/>
      <c r="C19" s="31"/>
      <c r="D19" s="34"/>
    </row>
    <row r="20" spans="1:4" ht="15.75" x14ac:dyDescent="0.25">
      <c r="A20" s="31"/>
      <c r="B20" s="35" t="s">
        <v>104</v>
      </c>
      <c r="C20" s="31"/>
      <c r="D20" s="34">
        <v>11255</v>
      </c>
    </row>
    <row r="21" spans="1:4" ht="29.25" x14ac:dyDescent="0.25">
      <c r="A21" s="31"/>
      <c r="B21" s="36" t="s">
        <v>127</v>
      </c>
      <c r="C21" s="31" t="s">
        <v>128</v>
      </c>
      <c r="D21" s="34"/>
    </row>
    <row r="22" spans="1:4" ht="15.75" x14ac:dyDescent="0.25">
      <c r="A22" s="31"/>
      <c r="B22" s="36" t="s">
        <v>129</v>
      </c>
      <c r="C22" s="31" t="s">
        <v>130</v>
      </c>
      <c r="D22" s="34"/>
    </row>
    <row r="23" spans="1:4" ht="15.75" x14ac:dyDescent="0.25">
      <c r="A23" s="31"/>
      <c r="B23" s="35"/>
      <c r="C23" s="31"/>
      <c r="D23" s="34"/>
    </row>
    <row r="24" spans="1:4" ht="15.75" x14ac:dyDescent="0.25">
      <c r="A24" s="31">
        <v>2</v>
      </c>
      <c r="B24" s="33" t="s">
        <v>105</v>
      </c>
      <c r="C24" s="31"/>
      <c r="D24" s="34">
        <v>3111</v>
      </c>
    </row>
    <row r="25" spans="1:4" ht="15.75" x14ac:dyDescent="0.25">
      <c r="A25" s="31"/>
      <c r="B25" s="36" t="s">
        <v>106</v>
      </c>
      <c r="C25" s="31" t="s">
        <v>131</v>
      </c>
      <c r="D25" s="34"/>
    </row>
    <row r="26" spans="1:4" ht="16.5" customHeight="1" x14ac:dyDescent="0.25">
      <c r="A26" s="31"/>
      <c r="B26" s="36" t="s">
        <v>107</v>
      </c>
      <c r="C26" s="31" t="s">
        <v>108</v>
      </c>
      <c r="D26" s="34"/>
    </row>
    <row r="27" spans="1:4" ht="15.75" x14ac:dyDescent="0.25">
      <c r="A27" s="31"/>
      <c r="B27" s="36" t="s">
        <v>109</v>
      </c>
      <c r="C27" s="31" t="s">
        <v>132</v>
      </c>
      <c r="D27" s="34"/>
    </row>
    <row r="28" spans="1:4" ht="15.75" x14ac:dyDescent="0.25">
      <c r="A28" s="31"/>
      <c r="B28" s="36" t="s">
        <v>110</v>
      </c>
      <c r="C28" s="31" t="s">
        <v>108</v>
      </c>
      <c r="D28" s="34"/>
    </row>
    <row r="29" spans="1:4" ht="15" customHeight="1" x14ac:dyDescent="0.25">
      <c r="A29" s="31"/>
      <c r="B29" s="36"/>
      <c r="C29" s="31"/>
      <c r="D29" s="34"/>
    </row>
    <row r="30" spans="1:4" ht="15.75" x14ac:dyDescent="0.25">
      <c r="A30" s="31">
        <v>3</v>
      </c>
      <c r="B30" s="33" t="s">
        <v>111</v>
      </c>
      <c r="C30" s="31"/>
      <c r="D30" s="34"/>
    </row>
    <row r="31" spans="1:4" ht="15.75" x14ac:dyDescent="0.25">
      <c r="A31" s="31"/>
      <c r="B31" s="35" t="s">
        <v>112</v>
      </c>
      <c r="C31" s="31" t="s">
        <v>133</v>
      </c>
      <c r="D31" s="34">
        <v>2572</v>
      </c>
    </row>
    <row r="32" spans="1:4" ht="15.75" x14ac:dyDescent="0.25">
      <c r="A32" s="31"/>
      <c r="B32" s="35" t="s">
        <v>113</v>
      </c>
      <c r="C32" s="31" t="s">
        <v>134</v>
      </c>
      <c r="D32" s="34">
        <v>402852</v>
      </c>
    </row>
    <row r="33" spans="1:4" ht="31.5" customHeight="1" x14ac:dyDescent="0.25">
      <c r="A33" s="31"/>
      <c r="B33" s="35" t="s">
        <v>135</v>
      </c>
      <c r="C33" s="31" t="s">
        <v>136</v>
      </c>
      <c r="D33" s="34">
        <v>16529</v>
      </c>
    </row>
    <row r="34" spans="1:4" ht="16.5" customHeight="1" x14ac:dyDescent="0.25">
      <c r="A34" s="31"/>
      <c r="B34" s="35" t="s">
        <v>137</v>
      </c>
      <c r="C34" s="31" t="s">
        <v>138</v>
      </c>
      <c r="D34" s="34">
        <v>2227</v>
      </c>
    </row>
    <row r="35" spans="1:4" ht="15.75" x14ac:dyDescent="0.25">
      <c r="A35" s="31"/>
      <c r="B35" s="35" t="s">
        <v>114</v>
      </c>
      <c r="C35" s="31" t="s">
        <v>98</v>
      </c>
      <c r="D35" s="34">
        <v>1140</v>
      </c>
    </row>
    <row r="36" spans="1:4" ht="15.75" x14ac:dyDescent="0.25">
      <c r="A36" s="31"/>
      <c r="B36" s="35" t="s">
        <v>139</v>
      </c>
      <c r="C36" s="31" t="s">
        <v>108</v>
      </c>
      <c r="D36" s="34">
        <v>2350</v>
      </c>
    </row>
    <row r="37" spans="1:4" ht="15.6" customHeight="1" x14ac:dyDescent="0.25">
      <c r="A37" s="31">
        <v>4</v>
      </c>
      <c r="B37" s="33" t="s">
        <v>140</v>
      </c>
      <c r="C37" s="31"/>
      <c r="D37" s="34">
        <v>13878</v>
      </c>
    </row>
    <row r="38" spans="1:4" ht="27" customHeight="1" x14ac:dyDescent="0.25">
      <c r="A38" s="32"/>
      <c r="B38" s="39" t="s">
        <v>9</v>
      </c>
      <c r="C38" s="31"/>
      <c r="D38" s="40">
        <f>SUM(D5:D37)</f>
        <v>630415</v>
      </c>
    </row>
    <row r="39" spans="1:4" ht="15.75" x14ac:dyDescent="0.25">
      <c r="A39" s="41"/>
      <c r="B39" s="41"/>
      <c r="C39" s="41"/>
    </row>
    <row r="40" spans="1:4" ht="15.75" x14ac:dyDescent="0.25">
      <c r="A40" s="41"/>
      <c r="B40" s="41"/>
      <c r="C40" s="41"/>
    </row>
    <row r="41" spans="1:4" ht="31.15" customHeight="1" x14ac:dyDescent="0.25">
      <c r="A41" s="41"/>
      <c r="B41" s="42"/>
      <c r="C41" s="43"/>
    </row>
    <row r="42" spans="1:4" ht="15.75" x14ac:dyDescent="0.25">
      <c r="A42" s="41"/>
      <c r="B42" s="41"/>
      <c r="C42" s="43"/>
      <c r="D42" s="44"/>
    </row>
    <row r="43" spans="1:4" ht="26.45" customHeight="1" x14ac:dyDescent="0.25">
      <c r="A43" s="45"/>
      <c r="B43" s="46"/>
      <c r="C43" s="47"/>
    </row>
    <row r="44" spans="1:4" x14ac:dyDescent="0.25">
      <c r="C44" s="4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2019-02-26T07:01:26Z</cp:lastPrinted>
  <dcterms:created xsi:type="dcterms:W3CDTF">2018-08-28T07:18:51Z</dcterms:created>
  <dcterms:modified xsi:type="dcterms:W3CDTF">2019-03-28T08:39:41Z</dcterms:modified>
</cp:coreProperties>
</file>