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<sst xmlns="http://schemas.openxmlformats.org/spreadsheetml/2006/main" count="156" uniqueCount="137">
  <si>
    <t>Сантехнические работы</t>
  </si>
  <si>
    <t>Электромонтажные работы</t>
  </si>
  <si>
    <t>№ п/п</t>
  </si>
  <si>
    <t>Объём</t>
  </si>
  <si>
    <t>Наименование работ</t>
  </si>
  <si>
    <t>Общестроительные работы</t>
  </si>
  <si>
    <t>Прочие работы</t>
  </si>
  <si>
    <t>Итого:</t>
  </si>
  <si>
    <t>Ремонт канализации</t>
  </si>
  <si>
    <t>в том числе смена ламп</t>
  </si>
  <si>
    <t>смена электропроводки</t>
  </si>
  <si>
    <t>Смена замков с проушинами</t>
  </si>
  <si>
    <t>регулировка ц/о</t>
  </si>
  <si>
    <t>Стоимость, руб.</t>
  </si>
  <si>
    <t>Приложение к отчёту</t>
  </si>
  <si>
    <t xml:space="preserve">Ремонт системы водоснабжения </t>
  </si>
  <si>
    <t>Ремонт системы центрального отопления</t>
  </si>
  <si>
    <t>прочистка труб</t>
  </si>
  <si>
    <t>в том числе смена труб с фасонными частями и муфтовой арматурой</t>
  </si>
  <si>
    <t>в том числе смена труб с фасонными частями</t>
  </si>
  <si>
    <t>Ремонт кровли</t>
  </si>
  <si>
    <t>Консервация системы отопления</t>
  </si>
  <si>
    <t>Подготовка системы отопления к зиме</t>
  </si>
  <si>
    <t>Запуск системы отопления</t>
  </si>
  <si>
    <t>Ремонт водосточных труб</t>
  </si>
  <si>
    <t>1 дом</t>
  </si>
  <si>
    <r>
      <t xml:space="preserve">Выполненные работы по жилому дому </t>
    </r>
    <r>
      <rPr>
        <b/>
        <sz val="12"/>
        <rFont val="Arial"/>
        <family val="2"/>
      </rPr>
      <t xml:space="preserve">№ 19 ул. Колышкина </t>
    </r>
    <r>
      <rPr>
        <sz val="12"/>
        <rFont val="Arial"/>
        <family val="0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</si>
  <si>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смена выключателей</t>
  </si>
  <si>
    <t>смена вентилей и сгонов</t>
  </si>
  <si>
    <t>Ремонт подъездных козырьков</t>
  </si>
  <si>
    <t>смена оснований светильников</t>
  </si>
  <si>
    <t>Ремонт наружной стены</t>
  </si>
  <si>
    <t>Установка урн</t>
  </si>
  <si>
    <t>4,2 м.</t>
  </si>
  <si>
    <t>12,5 м.</t>
  </si>
  <si>
    <t>10 приб.</t>
  </si>
  <si>
    <t>14 шт.</t>
  </si>
  <si>
    <t>2 м.</t>
  </si>
  <si>
    <t>105 м.</t>
  </si>
  <si>
    <t>1 шт.</t>
  </si>
  <si>
    <t>12 м.</t>
  </si>
  <si>
    <t>2 шт.</t>
  </si>
  <si>
    <t>14,2 м.</t>
  </si>
  <si>
    <t>1,7 м2</t>
  </si>
  <si>
    <t>4 шт.</t>
  </si>
  <si>
    <t>6 шт.</t>
  </si>
  <si>
    <t>340 м.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</si>
  <si>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</si>
  <si>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</si>
  <si>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</si>
  <si>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</si>
  <si>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indexed="8"/>
        <rFont val="Times New Roman"/>
        <family val="1"/>
      </rPr>
      <t>за период</t>
    </r>
    <r>
      <rPr>
        <b/>
        <sz val="12"/>
        <color indexed="8"/>
        <rFont val="Times New Roman"/>
        <family val="1"/>
      </rPr>
      <t xml:space="preserve"> с 01 января 2018 г. по 31 декабря 2018 года</t>
    </r>
  </si>
  <si>
    <r>
      <rPr>
        <b/>
        <sz val="12"/>
        <color indexed="8"/>
        <rFont val="Times New Roman"/>
        <family val="1"/>
      </rPr>
      <t xml:space="preserve">перед собственниками помещений МКД по адресу </t>
    </r>
    <r>
      <rPr>
        <sz val="12"/>
        <color indexed="8"/>
        <rFont val="Times New Roman"/>
        <family val="1"/>
      </rPr>
      <t>:</t>
    </r>
    <r>
      <rPr>
        <b/>
        <sz val="12"/>
        <color indexed="8"/>
        <rFont val="Times New Roman"/>
        <family val="1"/>
      </rPr>
      <t xml:space="preserve"> Колышкина,19</t>
    </r>
  </si>
  <si>
    <t>Остаток средств в МКД от предыдущего отчетного периода</t>
  </si>
  <si>
    <t>(+ неизрасходованные;   -перерасход)</t>
  </si>
  <si>
    <t>I.Начислено за жилищно-коммунальные услуги в МКД</t>
  </si>
  <si>
    <t>Название услуги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</si>
  <si>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</si>
  <si>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</si>
  <si>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</si>
  <si>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</si>
  <si>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Задолженность                                                    на                                   01.01.2019 г.</t>
  </si>
  <si>
    <t>руб.</t>
  </si>
  <si>
    <t>гр.4=гр.2+гр.3</t>
  </si>
  <si>
    <t>гр.6=гр.4-гр.5</t>
  </si>
  <si>
    <t>Содержание и ремонт жилья с учетом ком.услуг,            используемых при содежании общедомового имущества в т.ч.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</si>
  <si>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</si>
  <si>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</si>
  <si>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</si>
  <si>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</si>
  <si>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</si>
  <si>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</si>
  <si>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</si>
  <si>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</si>
  <si>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Арендаторы</t>
  </si>
  <si>
    <t>II.Фактические затраты по содержанию и ремонту жилья</t>
  </si>
  <si>
    <t>Наименование услуги</t>
  </si>
  <si>
    <t>Примечание</t>
  </si>
  <si>
    <t>Фактические расходы                     (руб.)</t>
  </si>
  <si>
    <t>1.</t>
  </si>
  <si>
    <r>
      <t xml:space="preserve">Расходы по управлению МКД  </t>
    </r>
    <r>
      <rPr>
        <sz val="8"/>
        <color indexed="8"/>
        <rFont val="Times New Roman"/>
        <family val="1"/>
      </rPr>
      <t>(тариф)</t>
    </r>
  </si>
  <si>
    <t>ООО"УК"Восток"</t>
  </si>
  <si>
    <t>2.</t>
  </si>
  <si>
    <r>
      <t xml:space="preserve">Расчетно-кассовое обслуживание </t>
    </r>
    <r>
      <rPr>
        <sz val="8"/>
        <color indexed="8"/>
        <rFont val="Times New Roman"/>
        <family val="1"/>
      </rPr>
      <t>(тариф,договор)</t>
    </r>
  </si>
  <si>
    <t>ООО "Расчетно-процессинговые системы"</t>
  </si>
  <si>
    <t>3.</t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</si>
  <si>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indexed="8"/>
        <rFont val="Times New Roman"/>
        <family val="1"/>
      </rPr>
      <t>(фактические затраты)</t>
    </r>
  </si>
  <si>
    <t>ООО "Ремонтно-строительное  предприятие"</t>
  </si>
  <si>
    <t>3.1.</t>
  </si>
  <si>
    <r>
      <t xml:space="preserve">ТО и эксплуатация ОДПУ тепловой энергии </t>
    </r>
    <r>
      <rPr>
        <sz val="8"/>
        <color indexed="23"/>
        <rFont val="Times New Roman"/>
        <family val="1"/>
      </rPr>
      <t>(тариф)</t>
    </r>
  </si>
  <si>
    <t>3.2.</t>
  </si>
  <si>
    <r>
      <t xml:space="preserve">ТО и эксплуатация ОДПУ  холодного водоснабжения </t>
    </r>
    <r>
      <rPr>
        <sz val="8"/>
        <color indexed="23"/>
        <rFont val="Times New Roman"/>
        <family val="1"/>
      </rPr>
      <t>(тариф)</t>
    </r>
  </si>
  <si>
    <t>4.</t>
  </si>
  <si>
    <r>
      <t xml:space="preserve">Круглосуточное аварийно-диспетчерское обслуживание </t>
    </r>
    <r>
      <rPr>
        <sz val="8"/>
        <color indexed="8"/>
        <rFont val="Times New Roman"/>
        <family val="1"/>
      </rPr>
      <t>(тариф)</t>
    </r>
  </si>
  <si>
    <t>8.</t>
  </si>
  <si>
    <r>
      <t xml:space="preserve">Обслуживание дымоходов и вентканалов </t>
    </r>
    <r>
      <rPr>
        <sz val="8"/>
        <color indexed="8"/>
        <rFont val="Times New Roman"/>
        <family val="1"/>
      </rPr>
      <t>(тариф)</t>
    </r>
  </si>
  <si>
    <t>ООО "РСП"</t>
  </si>
  <si>
    <t>5.</t>
  </si>
  <si>
    <r>
      <t xml:space="preserve">Содержание и ремонт внутридомового газового оборудования </t>
    </r>
    <r>
      <rPr>
        <sz val="7"/>
        <color indexed="8"/>
        <rFont val="Times New Roman"/>
        <family val="1"/>
      </rPr>
      <t>(тариф,договор)</t>
    </r>
  </si>
  <si>
    <t>ОАО "Рыбинскгазсервис"</t>
  </si>
  <si>
    <t>6.</t>
  </si>
  <si>
    <r>
      <t xml:space="preserve">Техническое освидетельствование лифтов </t>
    </r>
    <r>
      <rPr>
        <sz val="8"/>
        <color indexed="23"/>
        <rFont val="Times New Roman"/>
        <family val="1"/>
      </rPr>
      <t>(тариф,договор)</t>
    </r>
  </si>
  <si>
    <t>7.</t>
  </si>
  <si>
    <t>Техническое обслуживание и текущий ремонт лифтов</t>
  </si>
  <si>
    <t>9.</t>
  </si>
  <si>
    <r>
      <t xml:space="preserve">Уборка мест общего пользования </t>
    </r>
    <r>
      <rPr>
        <sz val="8"/>
        <color indexed="8"/>
        <rFont val="Times New Roman"/>
        <family val="1"/>
      </rPr>
      <t>(фактические затраты,договор)</t>
    </r>
  </si>
  <si>
    <t>ООО "ПЖХ "Массив"</t>
  </si>
  <si>
    <t>10.</t>
  </si>
  <si>
    <r>
      <t xml:space="preserve">Уборка придомовой территории </t>
    </r>
    <r>
      <rPr>
        <sz val="8"/>
        <color indexed="8"/>
        <rFont val="Times New Roman"/>
        <family val="1"/>
      </rPr>
      <t>(фактические затраты,договор)</t>
    </r>
  </si>
  <si>
    <t>11.</t>
  </si>
  <si>
    <r>
      <t xml:space="preserve">Уборка мусоропровода  </t>
    </r>
    <r>
      <rPr>
        <sz val="8"/>
        <color indexed="23"/>
        <rFont val="Times New Roman"/>
        <family val="1"/>
      </rPr>
      <t>(фактические затраты,договор)</t>
    </r>
  </si>
  <si>
    <t>12.</t>
  </si>
  <si>
    <r>
      <t xml:space="preserve">Услуги дезостанции </t>
    </r>
    <r>
      <rPr>
        <sz val="8"/>
        <color indexed="8"/>
        <rFont val="Times New Roman"/>
        <family val="1"/>
      </rPr>
      <t>(фактические затраты,договор)</t>
    </r>
  </si>
  <si>
    <t>ООО "Оферта"</t>
  </si>
  <si>
    <t>13.</t>
  </si>
  <si>
    <t xml:space="preserve">Сбор и вывоз ТБО,обращение с ТКО (тариф)   </t>
  </si>
  <si>
    <t>Коммунальные услуги ,используемые при содержании общедомового имущества</t>
  </si>
  <si>
    <t>14.</t>
  </si>
  <si>
    <t>МУП "Водоканал"</t>
  </si>
  <si>
    <t>15.</t>
  </si>
  <si>
    <t>МУП "Теплоэнерго"</t>
  </si>
  <si>
    <t>16.</t>
  </si>
  <si>
    <t>СОИ электроэнергии</t>
  </si>
  <si>
    <t>ПАО " ТНС Энерго"</t>
  </si>
  <si>
    <t>17.</t>
  </si>
  <si>
    <t>18.</t>
  </si>
  <si>
    <t>19.</t>
  </si>
  <si>
    <t>Остаток неизрасходованных средств(+);перерасход (-)  на 01.01.2019 г. по СРЖ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</si>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</sst>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</numFmts>
  <fonts count="71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23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 tint="0.49998000264167786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0" fontId="0" fillId="0" borderId="0" xfId="0" applyAlignment="1">
      <alignment horizontal="right" vertical="top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92" fontId="56" fillId="0" borderId="0" xfId="0" applyNumberFormat="1" applyFont="1" applyAlignment="1">
      <alignment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92" fontId="61" fillId="0" borderId="10" xfId="0" applyNumberFormat="1" applyFont="1" applyBorder="1" applyAlignment="1">
      <alignment/>
    </xf>
    <xf numFmtId="192" fontId="59" fillId="0" borderId="10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62" fillId="0" borderId="0" xfId="0" applyNumberFormat="1" applyFont="1" applyAlignment="1">
      <alignment/>
    </xf>
    <xf numFmtId="0" fontId="63" fillId="17" borderId="0" xfId="0" applyFont="1" applyFill="1" applyAlignment="1">
      <alignment/>
    </xf>
    <xf numFmtId="0" fontId="63" fillId="17" borderId="0" xfId="0" applyFont="1" applyFill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/>
    </xf>
    <xf numFmtId="0" fontId="58" fillId="0" borderId="10" xfId="0" applyFont="1" applyBorder="1" applyAlignment="1">
      <alignment/>
    </xf>
    <xf numFmtId="192" fontId="64" fillId="0" borderId="10" xfId="0" applyNumberFormat="1" applyFont="1" applyBorder="1" applyAlignment="1">
      <alignment/>
    </xf>
    <xf numFmtId="0" fontId="64" fillId="0" borderId="10" xfId="0" applyFont="1" applyBorder="1" applyAlignment="1">
      <alignment horizontal="left" vertical="top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59" fillId="0" borderId="10" xfId="0" applyFont="1" applyBorder="1" applyAlignment="1">
      <alignment/>
    </xf>
    <xf numFmtId="192" fontId="56" fillId="0" borderId="10" xfId="0" applyNumberFormat="1" applyFont="1" applyBorder="1" applyAlignment="1">
      <alignment/>
    </xf>
    <xf numFmtId="0" fontId="64" fillId="0" borderId="0" xfId="0" applyFont="1" applyAlignment="1">
      <alignment/>
    </xf>
    <xf numFmtId="192" fontId="47" fillId="0" borderId="0" xfId="0" applyNumberFormat="1" applyFont="1" applyAlignment="1">
      <alignment/>
    </xf>
    <xf numFmtId="0" fontId="6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92" fontId="0" fillId="0" borderId="0" xfId="0" applyNumberFormat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11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4" fillId="11" borderId="0" xfId="0" applyFont="1" applyFill="1" applyAlignment="1">
      <alignment horizontal="left"/>
    </xf>
    <xf numFmtId="0" fontId="63" fillId="11" borderId="0" xfId="0" applyFont="1" applyFill="1" applyAlignment="1">
      <alignment horizontal="left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 vertical="center"/>
    </xf>
    <xf numFmtId="0" fontId="65" fillId="0" borderId="15" xfId="0" applyFont="1" applyBorder="1" applyAlignment="1">
      <alignment horizontal="left"/>
    </xf>
    <xf numFmtId="0" fontId="65" fillId="0" borderId="16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70" fillId="0" borderId="15" xfId="0" applyFont="1" applyBorder="1" applyAlignment="1">
      <alignment horizontal="left"/>
    </xf>
    <xf numFmtId="0" fontId="70" fillId="0" borderId="16" xfId="0" applyFont="1" applyBorder="1" applyAlignment="1">
      <alignment horizontal="left"/>
    </xf>
    <xf numFmtId="0" fontId="70" fillId="0" borderId="17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7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59" fillId="0" borderId="15" xfId="0" applyFont="1" applyBorder="1" applyAlignment="1">
      <alignment horizontal="left" wrapText="1"/>
    </xf>
    <xf numFmtId="0" fontId="59" fillId="0" borderId="16" xfId="0" applyFont="1" applyBorder="1" applyAlignment="1">
      <alignment horizontal="left" wrapText="1"/>
    </xf>
    <xf numFmtId="0" fontId="59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A71" sqref="A71:G78"/>
    </sheetView>
  </sheetViews>
  <sheetFormatPr defaultColWidth="9.140625" defaultRowHeight="12.75"/>
  <cols>
    <col min="1" max="1" width="4.7109375" style="0" customWidth="1"/>
    <col min="2" max="2" width="20.28125" style="0" customWidth="1"/>
    <col min="3" max="3" width="12.00390625" style="0" customWidth="1"/>
    <col min="4" max="4" width="15.57421875" style="0" customWidth="1"/>
    <col min="5" max="5" width="18.00390625" style="0" customWidth="1"/>
    <col min="6" max="6" width="14.8515625" style="0" customWidth="1"/>
    <col min="7" max="7" width="12.8515625" style="0" customWidth="1"/>
    <col min="8" max="8" width="8.57421875" style="0" customWidth="1"/>
    <col min="9" max="9" width="9.28125" style="0" customWidth="1"/>
    <col min="10" max="10" width="8.7109375" style="0" customWidth="1"/>
    <col min="11" max="11" width="11.57421875" style="0" bestFit="1" customWidth="1"/>
    <col min="12" max="12" width="9.57421875" style="0" bestFit="1" customWidth="1"/>
  </cols>
  <sheetData>
    <row r="1" spans="1:7" ht="14.25">
      <c r="A1" s="55" t="s">
        <v>47</v>
      </c>
      <c r="B1" s="55"/>
      <c r="C1" s="55"/>
      <c r="D1" s="55"/>
      <c r="E1" s="55"/>
      <c r="F1" s="55"/>
      <c r="G1" s="55"/>
    </row>
    <row r="2" spans="1:7" ht="15" thickBot="1">
      <c r="A2" s="56" t="s">
        <v>48</v>
      </c>
      <c r="B2" s="56"/>
      <c r="C2" s="56"/>
      <c r="D2" s="56"/>
      <c r="E2" s="56"/>
      <c r="F2" s="56"/>
      <c r="G2" s="56"/>
    </row>
    <row r="3" ht="8.25" customHeight="1"/>
    <row r="4" spans="1:7" ht="14.25">
      <c r="A4" s="55" t="s">
        <v>49</v>
      </c>
      <c r="B4" s="55"/>
      <c r="C4" s="55"/>
      <c r="D4" s="55"/>
      <c r="E4" s="55"/>
      <c r="F4" s="55"/>
      <c r="G4" s="55"/>
    </row>
    <row r="5" spans="1:7" ht="13.5" customHeight="1">
      <c r="A5" s="57" t="s">
        <v>50</v>
      </c>
      <c r="B5" s="57"/>
      <c r="C5" s="57"/>
      <c r="D5" s="57"/>
      <c r="E5" s="57"/>
      <c r="F5" s="57"/>
      <c r="G5" s="57"/>
    </row>
    <row r="6" spans="1:7" ht="15" customHeight="1">
      <c r="A6" s="58" t="s">
        <v>51</v>
      </c>
      <c r="B6" s="58"/>
      <c r="C6" s="58"/>
      <c r="D6" s="58"/>
      <c r="E6" s="58"/>
      <c r="F6" s="58"/>
      <c r="G6" s="58"/>
    </row>
    <row r="7" spans="1:7" ht="15.75">
      <c r="A7" s="57" t="s">
        <v>52</v>
      </c>
      <c r="B7" s="57"/>
      <c r="C7" s="57"/>
      <c r="D7" s="57"/>
      <c r="E7" s="57"/>
      <c r="F7" s="57"/>
      <c r="G7" s="57"/>
    </row>
    <row r="8" ht="9.75" customHeight="1"/>
    <row r="9" spans="1:5" ht="15">
      <c r="A9" s="59" t="s">
        <v>53</v>
      </c>
      <c r="B9" s="59"/>
      <c r="C9" s="59"/>
      <c r="D9" s="59"/>
      <c r="E9" s="59"/>
    </row>
    <row r="10" spans="1:7" ht="15">
      <c r="A10" s="59" t="s">
        <v>54</v>
      </c>
      <c r="B10" s="59"/>
      <c r="C10" s="59"/>
      <c r="D10" s="59"/>
      <c r="E10" s="59"/>
      <c r="G10" s="21">
        <v>-609938.57</v>
      </c>
    </row>
    <row r="11" ht="11.25" customHeight="1"/>
    <row r="12" spans="1:5" ht="14.25">
      <c r="A12" s="60" t="s">
        <v>55</v>
      </c>
      <c r="B12" s="60"/>
      <c r="C12" s="60"/>
      <c r="D12" s="60"/>
      <c r="E12" s="60"/>
    </row>
    <row r="14" spans="1:7" ht="36">
      <c r="A14" s="61" t="s">
        <v>56</v>
      </c>
      <c r="B14" s="61"/>
      <c r="C14" s="22" t="s">
        <v>57</v>
      </c>
      <c r="D14" s="23" t="s">
        <v>58</v>
      </c>
      <c r="E14" s="24" t="s">
        <v>59</v>
      </c>
      <c r="F14" s="23" t="s">
        <v>60</v>
      </c>
      <c r="G14" s="25" t="s">
        <v>61</v>
      </c>
    </row>
    <row r="15" spans="1:7" ht="12.75">
      <c r="A15" s="61"/>
      <c r="B15" s="61"/>
      <c r="C15" s="26" t="s">
        <v>62</v>
      </c>
      <c r="D15" s="27" t="s">
        <v>62</v>
      </c>
      <c r="E15" s="27" t="s">
        <v>62</v>
      </c>
      <c r="F15" s="27" t="s">
        <v>62</v>
      </c>
      <c r="G15" s="26" t="s">
        <v>62</v>
      </c>
    </row>
    <row r="16" spans="1:7" ht="15">
      <c r="A16" s="62">
        <v>1</v>
      </c>
      <c r="B16" s="62"/>
      <c r="C16" s="26">
        <v>2</v>
      </c>
      <c r="D16" s="27">
        <v>3</v>
      </c>
      <c r="E16" s="27" t="s">
        <v>63</v>
      </c>
      <c r="F16" s="27">
        <v>5</v>
      </c>
      <c r="G16" s="26" t="s">
        <v>64</v>
      </c>
    </row>
    <row r="17" spans="1:8" ht="48" customHeight="1">
      <c r="A17" s="63" t="s">
        <v>65</v>
      </c>
      <c r="B17" s="63"/>
      <c r="C17" s="28">
        <f>C18+C19+C20+C21+C22</f>
        <v>111753.35</v>
      </c>
      <c r="D17" s="29">
        <f>D18+D19+D20+D21+D22</f>
        <v>604738.1000000001</v>
      </c>
      <c r="E17" s="29">
        <f>E18+E19+E20+E21+E22</f>
        <v>716491.45</v>
      </c>
      <c r="F17" s="29">
        <f>F18+F19+F20+F21+F22</f>
        <v>590504.5399999999</v>
      </c>
      <c r="G17" s="28">
        <f>G18+G19+G20+G21+G22</f>
        <v>125986.91000000006</v>
      </c>
      <c r="H17" s="30"/>
    </row>
    <row r="18" spans="1:8" ht="12.75">
      <c r="A18" s="64" t="s">
        <v>66</v>
      </c>
      <c r="B18" s="64"/>
      <c r="C18" s="28">
        <v>106850.36</v>
      </c>
      <c r="D18" s="29">
        <f>530268.76+28560.88+9981.9</f>
        <v>568811.54</v>
      </c>
      <c r="E18" s="29">
        <f>C18+D18</f>
        <v>675661.9</v>
      </c>
      <c r="F18" s="29">
        <f>516474.14+31643.71+8798.86</f>
        <v>556916.71</v>
      </c>
      <c r="G18" s="28">
        <f aca="true" t="shared" si="0" ref="G18:G26">E18-F18</f>
        <v>118745.19000000006</v>
      </c>
      <c r="H18" s="30"/>
    </row>
    <row r="19" spans="1:10" ht="12.75">
      <c r="A19" s="64" t="s">
        <v>67</v>
      </c>
      <c r="B19" s="64"/>
      <c r="C19" s="28">
        <v>339.08</v>
      </c>
      <c r="D19" s="29">
        <v>2192.76</v>
      </c>
      <c r="E19" s="29">
        <f aca="true" t="shared" si="1" ref="E19:E26">C19+D19</f>
        <v>2531.84</v>
      </c>
      <c r="F19" s="29">
        <f>1828.71+227</f>
        <v>2055.71</v>
      </c>
      <c r="G19" s="28">
        <f t="shared" si="0"/>
        <v>476.1300000000001</v>
      </c>
      <c r="H19" s="31"/>
      <c r="I19" s="31"/>
      <c r="J19" s="31"/>
    </row>
    <row r="20" spans="1:7" ht="12.75">
      <c r="A20" s="64" t="s">
        <v>68</v>
      </c>
      <c r="B20" s="64"/>
      <c r="C20" s="28">
        <v>0</v>
      </c>
      <c r="D20" s="29">
        <v>0</v>
      </c>
      <c r="E20" s="29">
        <f t="shared" si="1"/>
        <v>0</v>
      </c>
      <c r="F20" s="29">
        <v>0</v>
      </c>
      <c r="G20" s="28">
        <f t="shared" si="0"/>
        <v>0</v>
      </c>
    </row>
    <row r="21" spans="1:7" ht="12.75">
      <c r="A21" s="64" t="s">
        <v>69</v>
      </c>
      <c r="B21" s="64"/>
      <c r="C21" s="28">
        <v>209.61</v>
      </c>
      <c r="D21" s="29">
        <v>1688.16</v>
      </c>
      <c r="E21" s="29">
        <f t="shared" si="1"/>
        <v>1897.77</v>
      </c>
      <c r="F21" s="29">
        <f>1418.91+161.75</f>
        <v>1580.66</v>
      </c>
      <c r="G21" s="28">
        <f t="shared" si="0"/>
        <v>317.1099999999999</v>
      </c>
    </row>
    <row r="22" spans="1:7" ht="12.75">
      <c r="A22" s="64" t="s">
        <v>70</v>
      </c>
      <c r="B22" s="64"/>
      <c r="C22" s="28">
        <v>4354.3</v>
      </c>
      <c r="D22" s="29">
        <v>32045.64</v>
      </c>
      <c r="E22" s="29">
        <f t="shared" si="1"/>
        <v>36399.94</v>
      </c>
      <c r="F22" s="29">
        <f>26877.83+3073.63</f>
        <v>29951.460000000003</v>
      </c>
      <c r="G22" s="28">
        <f t="shared" si="0"/>
        <v>6448.48</v>
      </c>
    </row>
    <row r="23" spans="1:7" ht="12.75">
      <c r="A23" s="65" t="s">
        <v>71</v>
      </c>
      <c r="B23" s="65"/>
      <c r="C23" s="28">
        <v>0</v>
      </c>
      <c r="D23" s="29">
        <v>0</v>
      </c>
      <c r="E23" s="29">
        <f t="shared" si="1"/>
        <v>0</v>
      </c>
      <c r="F23" s="29">
        <v>0</v>
      </c>
      <c r="G23" s="28">
        <f t="shared" si="0"/>
        <v>0</v>
      </c>
    </row>
    <row r="24" spans="1:7" ht="12.75">
      <c r="A24" s="65" t="s">
        <v>72</v>
      </c>
      <c r="B24" s="65"/>
      <c r="C24" s="28">
        <v>0</v>
      </c>
      <c r="D24" s="29">
        <v>0</v>
      </c>
      <c r="E24" s="29">
        <f t="shared" si="1"/>
        <v>0</v>
      </c>
      <c r="F24" s="29">
        <v>0</v>
      </c>
      <c r="G24" s="28">
        <f t="shared" si="0"/>
        <v>0</v>
      </c>
    </row>
    <row r="25" spans="1:7" ht="12.75">
      <c r="A25" s="65" t="s">
        <v>73</v>
      </c>
      <c r="B25" s="65"/>
      <c r="C25" s="28">
        <v>0</v>
      </c>
      <c r="D25" s="29">
        <v>5202.72</v>
      </c>
      <c r="E25" s="29">
        <f t="shared" si="1"/>
        <v>5202.72</v>
      </c>
      <c r="F25" s="29">
        <f>E25</f>
        <v>5202.72</v>
      </c>
      <c r="G25" s="28">
        <f t="shared" si="0"/>
        <v>0</v>
      </c>
    </row>
    <row r="26" spans="1:7" ht="12.75">
      <c r="A26" s="65" t="s">
        <v>74</v>
      </c>
      <c r="B26" s="65"/>
      <c r="C26" s="28">
        <v>120381.31</v>
      </c>
      <c r="D26" s="29">
        <f>7357.92+7484.7+22148.76+44328.76+88450.02-92855.52</f>
        <v>76914.64</v>
      </c>
      <c r="E26" s="29">
        <f t="shared" si="1"/>
        <v>197295.95</v>
      </c>
      <c r="F26" s="29">
        <f>12745.89+7484.7+22148.76+44328.76+61799.53</f>
        <v>148507.64</v>
      </c>
      <c r="G26" s="28">
        <f t="shared" si="0"/>
        <v>48788.31</v>
      </c>
    </row>
    <row r="27" spans="1:7" ht="15">
      <c r="A27" s="66" t="s">
        <v>7</v>
      </c>
      <c r="B27" s="66"/>
      <c r="C27" s="28">
        <f>C17++C23+C24+C25+C26</f>
        <v>232134.66</v>
      </c>
      <c r="D27" s="29">
        <f>D17+D23+D24+D25+D26</f>
        <v>686855.4600000001</v>
      </c>
      <c r="E27" s="29">
        <f>E17+E23+E24+E25+E26</f>
        <v>918990.1199999999</v>
      </c>
      <c r="F27" s="29">
        <f>F17+F23+F24+F25+F26</f>
        <v>744214.8999999999</v>
      </c>
      <c r="G27" s="28">
        <f>G17+G23+G24+G25+G26</f>
        <v>174775.22000000006</v>
      </c>
    </row>
    <row r="29" spans="1:5" ht="14.25">
      <c r="A29" s="32" t="s">
        <v>75</v>
      </c>
      <c r="B29" s="32"/>
      <c r="C29" s="32"/>
      <c r="D29" s="32"/>
      <c r="E29" s="33"/>
    </row>
    <row r="31" spans="1:7" ht="38.25">
      <c r="A31" s="34" t="s">
        <v>2</v>
      </c>
      <c r="B31" s="67" t="s">
        <v>76</v>
      </c>
      <c r="C31" s="67"/>
      <c r="D31" s="67"/>
      <c r="E31" s="67"/>
      <c r="F31" s="24" t="s">
        <v>77</v>
      </c>
      <c r="G31" s="35" t="s">
        <v>78</v>
      </c>
    </row>
    <row r="32" spans="1:11" ht="15">
      <c r="A32" s="36" t="s">
        <v>79</v>
      </c>
      <c r="B32" s="68" t="s">
        <v>80</v>
      </c>
      <c r="C32" s="68"/>
      <c r="D32" s="68"/>
      <c r="E32" s="68"/>
      <c r="F32" s="37" t="s">
        <v>81</v>
      </c>
      <c r="G32" s="38">
        <v>33732</v>
      </c>
      <c r="K32" s="30"/>
    </row>
    <row r="33" spans="1:11" ht="34.5">
      <c r="A33" s="36" t="s">
        <v>82</v>
      </c>
      <c r="B33" s="68" t="s">
        <v>83</v>
      </c>
      <c r="C33" s="68"/>
      <c r="D33" s="68"/>
      <c r="E33" s="68"/>
      <c r="F33" s="23" t="s">
        <v>84</v>
      </c>
      <c r="G33" s="38">
        <v>24287.04</v>
      </c>
      <c r="K33" s="30"/>
    </row>
    <row r="34" spans="1:11" ht="32.25" customHeight="1">
      <c r="A34" s="39" t="s">
        <v>85</v>
      </c>
      <c r="B34" s="69" t="s">
        <v>86</v>
      </c>
      <c r="C34" s="69"/>
      <c r="D34" s="69"/>
      <c r="E34" s="69"/>
      <c r="F34" s="70" t="s">
        <v>87</v>
      </c>
      <c r="G34" s="38">
        <v>717362</v>
      </c>
      <c r="K34" s="30"/>
    </row>
    <row r="35" spans="1:11" ht="15">
      <c r="A35" s="40" t="s">
        <v>88</v>
      </c>
      <c r="B35" s="73" t="s">
        <v>89</v>
      </c>
      <c r="C35" s="73"/>
      <c r="D35" s="73"/>
      <c r="E35" s="73"/>
      <c r="F35" s="71"/>
      <c r="G35" s="38">
        <v>0</v>
      </c>
      <c r="K35" s="30"/>
    </row>
    <row r="36" spans="1:11" ht="15">
      <c r="A36" s="40" t="s">
        <v>90</v>
      </c>
      <c r="B36" s="73" t="s">
        <v>91</v>
      </c>
      <c r="C36" s="73"/>
      <c r="D36" s="73"/>
      <c r="E36" s="73"/>
      <c r="F36" s="71"/>
      <c r="G36" s="38">
        <v>0</v>
      </c>
      <c r="K36" s="30"/>
    </row>
    <row r="37" spans="1:11" ht="15">
      <c r="A37" s="36" t="s">
        <v>92</v>
      </c>
      <c r="B37" s="68" t="s">
        <v>93</v>
      </c>
      <c r="C37" s="68"/>
      <c r="D37" s="68"/>
      <c r="E37" s="68"/>
      <c r="F37" s="72"/>
      <c r="G37" s="38">
        <v>38791.8</v>
      </c>
      <c r="K37" s="30"/>
    </row>
    <row r="38" spans="1:11" ht="15">
      <c r="A38" s="36" t="s">
        <v>94</v>
      </c>
      <c r="B38" s="68" t="s">
        <v>95</v>
      </c>
      <c r="C38" s="68"/>
      <c r="D38" s="68"/>
      <c r="E38" s="68"/>
      <c r="F38" s="37" t="s">
        <v>96</v>
      </c>
      <c r="G38" s="38">
        <v>4722.48</v>
      </c>
      <c r="K38" s="30"/>
    </row>
    <row r="39" spans="1:11" ht="21" customHeight="1">
      <c r="A39" s="36" t="s">
        <v>97</v>
      </c>
      <c r="B39" s="74" t="s">
        <v>98</v>
      </c>
      <c r="C39" s="74"/>
      <c r="D39" s="74"/>
      <c r="E39" s="74"/>
      <c r="F39" s="41" t="s">
        <v>99</v>
      </c>
      <c r="G39" s="38">
        <v>6746.4</v>
      </c>
      <c r="K39" s="30"/>
    </row>
    <row r="40" spans="1:11" ht="15.75" customHeight="1">
      <c r="A40" s="40" t="s">
        <v>100</v>
      </c>
      <c r="B40" s="75" t="s">
        <v>101</v>
      </c>
      <c r="C40" s="76"/>
      <c r="D40" s="76"/>
      <c r="E40" s="77"/>
      <c r="F40" s="41"/>
      <c r="G40" s="38">
        <v>0</v>
      </c>
      <c r="K40" s="30"/>
    </row>
    <row r="41" spans="1:11" ht="15.75" customHeight="1">
      <c r="A41" s="40" t="s">
        <v>102</v>
      </c>
      <c r="B41" s="75" t="s">
        <v>103</v>
      </c>
      <c r="C41" s="76"/>
      <c r="D41" s="76"/>
      <c r="E41" s="77"/>
      <c r="F41" s="41"/>
      <c r="G41" s="38">
        <v>0</v>
      </c>
      <c r="K41" s="30"/>
    </row>
    <row r="42" spans="1:11" ht="15">
      <c r="A42" s="36" t="s">
        <v>104</v>
      </c>
      <c r="B42" s="68" t="s">
        <v>105</v>
      </c>
      <c r="C42" s="68"/>
      <c r="D42" s="68"/>
      <c r="E42" s="68"/>
      <c r="F42" s="37" t="s">
        <v>106</v>
      </c>
      <c r="G42" s="38">
        <v>50515.23</v>
      </c>
      <c r="K42" s="30"/>
    </row>
    <row r="43" spans="1:11" ht="15">
      <c r="A43" s="36" t="s">
        <v>107</v>
      </c>
      <c r="B43" s="68" t="s">
        <v>108</v>
      </c>
      <c r="C43" s="68"/>
      <c r="D43" s="68"/>
      <c r="E43" s="68"/>
      <c r="F43" s="37" t="s">
        <v>106</v>
      </c>
      <c r="G43" s="38">
        <v>104345.2</v>
      </c>
      <c r="I43" s="42"/>
      <c r="K43" s="51"/>
    </row>
    <row r="44" spans="1:12" ht="15">
      <c r="A44" s="40" t="s">
        <v>109</v>
      </c>
      <c r="B44" s="75" t="s">
        <v>110</v>
      </c>
      <c r="C44" s="76"/>
      <c r="D44" s="76"/>
      <c r="E44" s="77"/>
      <c r="F44" s="37"/>
      <c r="G44" s="38">
        <v>0</v>
      </c>
      <c r="K44" s="30"/>
      <c r="L44" s="42"/>
    </row>
    <row r="45" spans="1:11" ht="15">
      <c r="A45" s="36" t="s">
        <v>111</v>
      </c>
      <c r="B45" s="68" t="s">
        <v>112</v>
      </c>
      <c r="C45" s="68"/>
      <c r="D45" s="68"/>
      <c r="E45" s="68"/>
      <c r="F45" s="43" t="s">
        <v>113</v>
      </c>
      <c r="G45" s="38">
        <v>560.8</v>
      </c>
      <c r="K45" s="30"/>
    </row>
    <row r="46" spans="1:11" ht="15">
      <c r="A46" s="36" t="s">
        <v>114</v>
      </c>
      <c r="B46" s="68" t="s">
        <v>115</v>
      </c>
      <c r="C46" s="68"/>
      <c r="D46" s="68"/>
      <c r="E46" s="68"/>
      <c r="F46" s="36"/>
      <c r="G46" s="38">
        <f>28560.88+9981.9</f>
        <v>38542.78</v>
      </c>
      <c r="K46" s="30"/>
    </row>
    <row r="47" spans="1:11" ht="15">
      <c r="A47" s="78" t="s">
        <v>116</v>
      </c>
      <c r="B47" s="79"/>
      <c r="C47" s="79"/>
      <c r="D47" s="79"/>
      <c r="E47" s="80"/>
      <c r="F47" s="36"/>
      <c r="G47" s="38"/>
      <c r="K47" s="30"/>
    </row>
    <row r="48" spans="1:7" ht="15">
      <c r="A48" s="36" t="s">
        <v>117</v>
      </c>
      <c r="B48" s="68" t="s">
        <v>67</v>
      </c>
      <c r="C48" s="68"/>
      <c r="D48" s="68"/>
      <c r="E48" s="68"/>
      <c r="F48" s="37" t="s">
        <v>118</v>
      </c>
      <c r="G48" s="38">
        <f>D19</f>
        <v>2192.76</v>
      </c>
    </row>
    <row r="49" spans="1:7" ht="15">
      <c r="A49" s="36" t="s">
        <v>119</v>
      </c>
      <c r="B49" s="68" t="s">
        <v>68</v>
      </c>
      <c r="C49" s="68"/>
      <c r="D49" s="68"/>
      <c r="E49" s="68"/>
      <c r="F49" s="37" t="s">
        <v>120</v>
      </c>
      <c r="G49" s="38">
        <f>D20</f>
        <v>0</v>
      </c>
    </row>
    <row r="50" spans="1:7" ht="15">
      <c r="A50" s="36" t="s">
        <v>121</v>
      </c>
      <c r="B50" s="68" t="s">
        <v>122</v>
      </c>
      <c r="C50" s="68"/>
      <c r="D50" s="68"/>
      <c r="E50" s="68"/>
      <c r="F50" s="37" t="s">
        <v>123</v>
      </c>
      <c r="G50" s="38">
        <f>D22</f>
        <v>32045.64</v>
      </c>
    </row>
    <row r="51" spans="1:7" ht="15">
      <c r="A51" s="36" t="s">
        <v>124</v>
      </c>
      <c r="B51" s="68" t="s">
        <v>69</v>
      </c>
      <c r="C51" s="68"/>
      <c r="D51" s="68"/>
      <c r="E51" s="68"/>
      <c r="F51" s="37" t="s">
        <v>118</v>
      </c>
      <c r="G51" s="38">
        <f>D21</f>
        <v>1688.16</v>
      </c>
    </row>
    <row r="52" spans="1:7" ht="15">
      <c r="A52" s="36" t="s">
        <v>125</v>
      </c>
      <c r="B52" s="81" t="s">
        <v>59</v>
      </c>
      <c r="C52" s="81"/>
      <c r="D52" s="81"/>
      <c r="E52" s="81"/>
      <c r="F52" s="36"/>
      <c r="G52" s="29">
        <f>SUM(G32:G51)</f>
        <v>1055532.29</v>
      </c>
    </row>
    <row r="53" spans="1:7" ht="15">
      <c r="A53" s="36" t="s">
        <v>126</v>
      </c>
      <c r="B53" s="78" t="s">
        <v>127</v>
      </c>
      <c r="C53" s="79"/>
      <c r="D53" s="79"/>
      <c r="E53" s="79"/>
      <c r="F53" s="80"/>
      <c r="G53" s="44">
        <f>G10+F17+F25+F26-G52</f>
        <v>-921255.9600000001</v>
      </c>
    </row>
    <row r="55" spans="1:5" ht="15">
      <c r="A55" s="82" t="s">
        <v>128</v>
      </c>
      <c r="B55" s="82"/>
      <c r="C55" s="45"/>
      <c r="D55" s="45"/>
      <c r="E55" s="45"/>
    </row>
    <row r="56" spans="1:7" ht="15">
      <c r="A56" s="83" t="s">
        <v>129</v>
      </c>
      <c r="B56" s="83"/>
      <c r="C56" s="83"/>
      <c r="D56" s="83"/>
      <c r="E56" s="83"/>
      <c r="G56" s="46">
        <f>G23+G24</f>
        <v>0</v>
      </c>
    </row>
    <row r="57" spans="1:5" ht="15">
      <c r="A57" s="45"/>
      <c r="B57" s="45"/>
      <c r="C57" s="45"/>
      <c r="D57" s="45"/>
      <c r="E57" s="45"/>
    </row>
    <row r="58" spans="1:5" ht="15">
      <c r="A58" s="82" t="s">
        <v>130</v>
      </c>
      <c r="B58" s="82"/>
      <c r="C58" s="45"/>
      <c r="D58" s="45"/>
      <c r="E58" s="45"/>
    </row>
    <row r="60" spans="1:7" ht="15">
      <c r="A60" s="37" t="s">
        <v>2</v>
      </c>
      <c r="B60" s="86" t="s">
        <v>131</v>
      </c>
      <c r="C60" s="87"/>
      <c r="D60" s="87"/>
      <c r="E60" s="88"/>
      <c r="F60" s="47" t="s">
        <v>132</v>
      </c>
      <c r="G60" s="36" t="s">
        <v>133</v>
      </c>
    </row>
    <row r="61" spans="1:7" ht="12.75">
      <c r="A61" s="37" t="s">
        <v>79</v>
      </c>
      <c r="B61" s="89" t="s">
        <v>134</v>
      </c>
      <c r="C61" s="90"/>
      <c r="D61" s="90"/>
      <c r="E61" s="91"/>
      <c r="F61" s="48"/>
      <c r="G61" s="49"/>
    </row>
    <row r="62" spans="1:7" ht="12.75">
      <c r="A62" s="37" t="s">
        <v>82</v>
      </c>
      <c r="B62" s="89" t="s">
        <v>135</v>
      </c>
      <c r="C62" s="90"/>
      <c r="D62" s="90"/>
      <c r="E62" s="91"/>
      <c r="F62" s="48">
        <v>1</v>
      </c>
      <c r="G62" s="49">
        <v>19851.1</v>
      </c>
    </row>
    <row r="63" spans="1:7" ht="12.75">
      <c r="A63" s="37" t="s">
        <v>85</v>
      </c>
      <c r="B63" s="89" t="s">
        <v>136</v>
      </c>
      <c r="C63" s="90"/>
      <c r="D63" s="90"/>
      <c r="E63" s="91"/>
      <c r="F63" s="50"/>
      <c r="G63" s="50"/>
    </row>
    <row r="71" spans="1:7" ht="15.75">
      <c r="A71" s="52"/>
      <c r="B71" s="84"/>
      <c r="C71" s="84"/>
      <c r="D71" s="52"/>
      <c r="E71" s="52"/>
      <c r="F71" s="84"/>
      <c r="G71" s="84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5">
      <c r="A75" s="53"/>
      <c r="B75" s="85"/>
      <c r="C75" s="85"/>
      <c r="D75" s="85"/>
      <c r="E75" s="53"/>
      <c r="F75" s="53"/>
      <c r="G75" s="53"/>
    </row>
    <row r="76" spans="1:7" ht="15">
      <c r="A76" s="53"/>
      <c r="B76" s="53"/>
      <c r="C76" s="53"/>
      <c r="D76" s="53"/>
      <c r="E76" s="53"/>
      <c r="F76" s="54"/>
      <c r="G76" s="54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</sheetData>
  <sheetProtection/>
  <mergeCells count="56">
    <mergeCell ref="F71:G71"/>
    <mergeCell ref="B75:D75"/>
    <mergeCell ref="A58:B58"/>
    <mergeCell ref="B60:E60"/>
    <mergeCell ref="B61:E61"/>
    <mergeCell ref="B62:E62"/>
    <mergeCell ref="B63:E63"/>
    <mergeCell ref="B71:C71"/>
    <mergeCell ref="B50:E50"/>
    <mergeCell ref="B51:E51"/>
    <mergeCell ref="B52:E52"/>
    <mergeCell ref="B53:F53"/>
    <mergeCell ref="A55:B55"/>
    <mergeCell ref="A56:E56"/>
    <mergeCell ref="B44:E44"/>
    <mergeCell ref="B45:E45"/>
    <mergeCell ref="B46:E46"/>
    <mergeCell ref="A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3:E33"/>
    <mergeCell ref="B34:E34"/>
    <mergeCell ref="F34:F37"/>
    <mergeCell ref="B35:E35"/>
    <mergeCell ref="B36:E36"/>
    <mergeCell ref="B37:E37"/>
    <mergeCell ref="A24:B24"/>
    <mergeCell ref="A25:B25"/>
    <mergeCell ref="A26:B26"/>
    <mergeCell ref="A27:B27"/>
    <mergeCell ref="B31:E31"/>
    <mergeCell ref="B32:E32"/>
    <mergeCell ref="A18:B18"/>
    <mergeCell ref="A19:B19"/>
    <mergeCell ref="A20:B20"/>
    <mergeCell ref="A21:B21"/>
    <mergeCell ref="A22:B22"/>
    <mergeCell ref="A23:B23"/>
    <mergeCell ref="A9:E9"/>
    <mergeCell ref="A10:E10"/>
    <mergeCell ref="A12:E12"/>
    <mergeCell ref="A14:B15"/>
    <mergeCell ref="A16:B16"/>
    <mergeCell ref="A17:B17"/>
    <mergeCell ref="A1:G1"/>
    <mergeCell ref="A2:G2"/>
    <mergeCell ref="A4:G4"/>
    <mergeCell ref="A5:G5"/>
    <mergeCell ref="A6:G6"/>
    <mergeCell ref="A7:G7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22">
      <selection activeCell="A39" sqref="A39:D41"/>
    </sheetView>
  </sheetViews>
  <sheetFormatPr defaultColWidth="9.140625" defaultRowHeight="12.75"/>
  <cols>
    <col min="1" max="1" width="8.00390625" style="0" customWidth="1"/>
    <col min="2" max="2" width="42.28125" style="0" customWidth="1"/>
    <col min="3" max="3" width="12.57421875" style="0" customWidth="1"/>
    <col min="4" max="4" width="19.57421875" style="0" customWidth="1"/>
  </cols>
  <sheetData>
    <row r="1" ht="25.5" customHeight="1">
      <c r="D1" s="14" t="s">
        <v>14</v>
      </c>
    </row>
    <row r="2" spans="1:4" ht="66.75" customHeight="1">
      <c r="A2" s="92" t="s">
        <v>26</v>
      </c>
      <c r="B2" s="93"/>
      <c r="C2" s="93"/>
      <c r="D2" s="93"/>
    </row>
    <row r="3" spans="1:4" ht="26.25" customHeight="1">
      <c r="A3" s="2" t="s">
        <v>2</v>
      </c>
      <c r="B3" s="2" t="s">
        <v>4</v>
      </c>
      <c r="C3" s="2" t="s">
        <v>3</v>
      </c>
      <c r="D3" s="3" t="s">
        <v>13</v>
      </c>
    </row>
    <row r="4" spans="1:4" ht="15.75">
      <c r="A4" s="2">
        <v>1</v>
      </c>
      <c r="B4" s="15" t="s">
        <v>0</v>
      </c>
      <c r="C4" s="3"/>
      <c r="D4" s="12"/>
    </row>
    <row r="5" spans="1:4" ht="15">
      <c r="A5" s="2"/>
      <c r="B5" s="4" t="s">
        <v>15</v>
      </c>
      <c r="C5" s="2"/>
      <c r="D5" s="12">
        <v>5753</v>
      </c>
    </row>
    <row r="6" spans="1:4" ht="28.5">
      <c r="A6" s="2"/>
      <c r="B6" s="16" t="s">
        <v>18</v>
      </c>
      <c r="C6" s="2" t="s">
        <v>33</v>
      </c>
      <c r="D6" s="12"/>
    </row>
    <row r="7" spans="1:4" ht="15">
      <c r="A7" s="2"/>
      <c r="B7" s="16"/>
      <c r="C7" s="2"/>
      <c r="D7" s="12"/>
    </row>
    <row r="8" spans="1:4" ht="30">
      <c r="A8" s="2"/>
      <c r="B8" s="4" t="s">
        <v>16</v>
      </c>
      <c r="C8" s="2"/>
      <c r="D8" s="12">
        <v>18068</v>
      </c>
    </row>
    <row r="9" spans="1:4" ht="28.5">
      <c r="A9" s="2"/>
      <c r="B9" s="17" t="s">
        <v>18</v>
      </c>
      <c r="C9" s="2" t="s">
        <v>34</v>
      </c>
      <c r="D9" s="12"/>
    </row>
    <row r="10" spans="1:4" ht="15">
      <c r="A10" s="2"/>
      <c r="B10" s="17" t="s">
        <v>12</v>
      </c>
      <c r="C10" s="2" t="s">
        <v>35</v>
      </c>
      <c r="D10" s="12"/>
    </row>
    <row r="11" spans="1:4" ht="15">
      <c r="A11" s="2"/>
      <c r="B11" s="17" t="s">
        <v>28</v>
      </c>
      <c r="C11" s="2" t="s">
        <v>36</v>
      </c>
      <c r="D11" s="12"/>
    </row>
    <row r="12" spans="1:4" ht="15">
      <c r="A12" s="2"/>
      <c r="B12" s="16"/>
      <c r="C12" s="2"/>
      <c r="D12" s="12"/>
    </row>
    <row r="13" spans="1:4" ht="15">
      <c r="A13" s="2"/>
      <c r="B13" s="19" t="s">
        <v>21</v>
      </c>
      <c r="C13" s="2"/>
      <c r="D13" s="12">
        <v>2174</v>
      </c>
    </row>
    <row r="14" spans="1:4" ht="17.25" customHeight="1">
      <c r="A14" s="2"/>
      <c r="B14" s="4" t="s">
        <v>22</v>
      </c>
      <c r="C14" s="2" t="s">
        <v>25</v>
      </c>
      <c r="D14" s="12">
        <v>55238</v>
      </c>
    </row>
    <row r="15" spans="1:4" ht="15">
      <c r="A15" s="2"/>
      <c r="B15" s="4" t="s">
        <v>23</v>
      </c>
      <c r="C15" s="2"/>
      <c r="D15" s="12">
        <v>11210</v>
      </c>
    </row>
    <row r="16" spans="1:4" ht="15">
      <c r="A16" s="2"/>
      <c r="B16" s="4"/>
      <c r="C16" s="2"/>
      <c r="D16" s="12"/>
    </row>
    <row r="17" spans="1:4" ht="15">
      <c r="A17" s="2"/>
      <c r="B17" s="4" t="s">
        <v>8</v>
      </c>
      <c r="C17" s="2"/>
      <c r="D17" s="12">
        <v>14544</v>
      </c>
    </row>
    <row r="18" spans="1:4" ht="28.5">
      <c r="A18" s="2"/>
      <c r="B18" s="16" t="s">
        <v>19</v>
      </c>
      <c r="C18" s="2" t="s">
        <v>37</v>
      </c>
      <c r="D18" s="12"/>
    </row>
    <row r="19" spans="1:4" ht="15">
      <c r="A19" s="2"/>
      <c r="B19" s="16" t="s">
        <v>17</v>
      </c>
      <c r="C19" s="2" t="s">
        <v>38</v>
      </c>
      <c r="D19" s="12"/>
    </row>
    <row r="20" spans="1:4" ht="15">
      <c r="A20" s="2"/>
      <c r="B20" s="4"/>
      <c r="C20" s="2"/>
      <c r="D20" s="12"/>
    </row>
    <row r="21" spans="1:4" ht="15.75">
      <c r="A21" s="2">
        <v>2</v>
      </c>
      <c r="B21" s="15" t="s">
        <v>1</v>
      </c>
      <c r="C21" s="2"/>
      <c r="D21" s="12">
        <v>3134</v>
      </c>
    </row>
    <row r="22" spans="1:4" ht="15">
      <c r="A22" s="2"/>
      <c r="B22" s="16" t="s">
        <v>9</v>
      </c>
      <c r="C22" s="2" t="s">
        <v>39</v>
      </c>
      <c r="D22" s="12"/>
    </row>
    <row r="23" spans="1:4" ht="15">
      <c r="A23" s="2"/>
      <c r="B23" s="16" t="s">
        <v>10</v>
      </c>
      <c r="C23" s="2" t="s">
        <v>40</v>
      </c>
      <c r="D23" s="12"/>
    </row>
    <row r="24" spans="1:4" ht="15">
      <c r="A24" s="2"/>
      <c r="B24" s="16" t="s">
        <v>27</v>
      </c>
      <c r="C24" s="2" t="s">
        <v>41</v>
      </c>
      <c r="D24" s="12"/>
    </row>
    <row r="25" spans="1:4" ht="15">
      <c r="A25" s="2"/>
      <c r="B25" s="16" t="s">
        <v>30</v>
      </c>
      <c r="C25" s="2" t="s">
        <v>39</v>
      </c>
      <c r="D25" s="12"/>
    </row>
    <row r="26" spans="1:4" ht="15" customHeight="1">
      <c r="A26" s="2"/>
      <c r="B26" s="16"/>
      <c r="C26" s="2"/>
      <c r="D26" s="12"/>
    </row>
    <row r="27" spans="1:4" ht="15.75">
      <c r="A27" s="2">
        <v>3</v>
      </c>
      <c r="B27" s="15" t="s">
        <v>5</v>
      </c>
      <c r="C27" s="2"/>
      <c r="D27" s="12"/>
    </row>
    <row r="28" spans="1:4" ht="15">
      <c r="A28" s="2"/>
      <c r="B28" s="20" t="s">
        <v>20</v>
      </c>
      <c r="C28" s="2" t="s">
        <v>46</v>
      </c>
      <c r="D28" s="12">
        <v>575580</v>
      </c>
    </row>
    <row r="29" spans="1:4" ht="18" customHeight="1">
      <c r="A29" s="2"/>
      <c r="B29" s="4" t="s">
        <v>24</v>
      </c>
      <c r="C29" s="2" t="s">
        <v>42</v>
      </c>
      <c r="D29" s="12">
        <v>10794</v>
      </c>
    </row>
    <row r="30" spans="1:4" ht="19.5" customHeight="1">
      <c r="A30" s="2"/>
      <c r="B30" s="4" t="s">
        <v>31</v>
      </c>
      <c r="C30" s="2" t="s">
        <v>43</v>
      </c>
      <c r="D30" s="12">
        <v>1354</v>
      </c>
    </row>
    <row r="31" spans="1:4" ht="20.25" customHeight="1">
      <c r="A31" s="2"/>
      <c r="B31" s="4" t="s">
        <v>29</v>
      </c>
      <c r="C31" s="2" t="s">
        <v>44</v>
      </c>
      <c r="D31" s="12">
        <v>7668</v>
      </c>
    </row>
    <row r="32" spans="1:4" ht="18.75" customHeight="1">
      <c r="A32" s="2"/>
      <c r="B32" s="4" t="s">
        <v>32</v>
      </c>
      <c r="C32" s="2" t="s">
        <v>44</v>
      </c>
      <c r="D32" s="12">
        <v>5915</v>
      </c>
    </row>
    <row r="33" spans="1:4" ht="17.25" customHeight="1">
      <c r="A33" s="2"/>
      <c r="B33" s="4" t="s">
        <v>11</v>
      </c>
      <c r="C33" s="2" t="s">
        <v>45</v>
      </c>
      <c r="D33" s="12">
        <v>1143</v>
      </c>
    </row>
    <row r="34" spans="1:4" ht="15">
      <c r="A34" s="2"/>
      <c r="B34" s="4"/>
      <c r="C34" s="2"/>
      <c r="D34" s="12"/>
    </row>
    <row r="35" spans="1:4" ht="15" customHeight="1">
      <c r="A35" s="2">
        <v>4</v>
      </c>
      <c r="B35" s="15" t="s">
        <v>6</v>
      </c>
      <c r="C35" s="2"/>
      <c r="D35" s="12">
        <v>4787</v>
      </c>
    </row>
    <row r="36" spans="1:4" ht="27" customHeight="1">
      <c r="A36" s="3"/>
      <c r="B36" s="18" t="s">
        <v>7</v>
      </c>
      <c r="C36" s="2"/>
      <c r="D36" s="13">
        <f>SUM(D5:D35)</f>
        <v>717362</v>
      </c>
    </row>
    <row r="37" spans="1:3" ht="15">
      <c r="A37" s="5"/>
      <c r="B37" s="5"/>
      <c r="C37" s="5"/>
    </row>
    <row r="38" spans="1:3" ht="15">
      <c r="A38" s="5"/>
      <c r="B38" s="5"/>
      <c r="C38" s="5"/>
    </row>
    <row r="39" spans="1:3" ht="30.75" customHeight="1">
      <c r="A39" s="5"/>
      <c r="B39" s="9"/>
      <c r="C39" s="10"/>
    </row>
    <row r="40" spans="1:4" ht="15">
      <c r="A40" s="5"/>
      <c r="B40" s="5"/>
      <c r="C40" s="10"/>
      <c r="D40" s="11"/>
    </row>
    <row r="41" spans="1:3" ht="26.25" customHeight="1">
      <c r="A41" s="6"/>
      <c r="B41" s="7"/>
      <c r="C41" s="8"/>
    </row>
    <row r="42" ht="12.75">
      <c r="C42" s="1"/>
    </row>
  </sheetData>
  <sheetProtection/>
  <mergeCells count="1">
    <mergeCell ref="A2:D2"/>
  </mergeCell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2019-03-14T08:31:58Z</cp:lastPrinted>
  <dcterms:created xsi:type="dcterms:W3CDTF">1996-10-08T23:32:33Z</dcterms:created>
  <dcterms:modified xsi:type="dcterms:W3CDTF">2019-03-28T08:38:34Z</dcterms:modified>
  <cp:category/>
  <cp:version/>
  <cp:contentType/>
  <cp:contentStatus/>
</cp:coreProperties>
</file>