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F21" i="1" l="1"/>
  <c r="F22" i="1"/>
  <c r="F19" i="1"/>
  <c r="G47" i="1"/>
  <c r="F18" i="1"/>
  <c r="D18" i="1"/>
  <c r="G52" i="1" l="1"/>
  <c r="G51" i="1"/>
  <c r="G50" i="1"/>
  <c r="G49" i="1"/>
  <c r="G53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<sst xmlns="http://schemas.openxmlformats.org/spreadsheetml/2006/main" count="151" uniqueCount="130">
  <si>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</si>
  <si>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</si>
  <si>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</si>
  <si>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</si>
  <si>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</si>
  <si>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</si>
  <si>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</si>
  <si>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</si>
  <si>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</si>
  <si>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</si>
  <si>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</si>
  <si>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</si>
  <si>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</si>
  <si>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</si>
  <si>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</si>
  <si>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</si>
  <si>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</si>
  <si>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</si>
  <si>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</si>
  <si>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</si>
  <si>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</si>
  <si>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</si>
  <si>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</si>
  <si>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</si>
  <si>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</si>
  <si>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</si>
  <si>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</si>
  <si>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</si>
  <si>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</si>
  <si>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</si>
  <si>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</si>
  <si>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</si>
  <si>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</si>
  <si>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</si>
  <si>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</si>
  <si>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</si>
  <si>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</si>
  <si>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</si>
  <si>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</si>
  <si>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</si>
  <si>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</si>
  <si>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</si>
  <si>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</si>
  <si>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</si>
  <si>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</si>
  <si>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</si>
  <si>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</si>
  <si>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</si>
  <si>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</si>
  <si>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</si>
  <si>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</si>
  <si>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</si>
  <si>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</si>
  <si>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</si>
  <si>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</si>
  <si>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</si>
  <si>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</si>
  <si>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</si>
  <si>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</si>
  <si>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</si>
  <si>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</si>
  <si>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</si>
  <si>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</si>
  <si>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</si>
  <si>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</si>
  <si>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</si>
  <si>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</si>
  <si>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</si>
  <si>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</si>
  <si>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</si>
  <si>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</si>
  <si>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</si>
  <si>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</si>
  <si>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</si>
  <si>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</si>
  <si>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</si>
  <si>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</si>
  <si>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</si>
  <si>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</si>
  <si>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</si>
  <si>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</si>
  <si>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</si>
  <si>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</si>
  <si>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</si>
  <si>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</si>
  <si>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</si>
  <si>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</si>
  <si>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2.1.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</si>
  <si>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</si>
  <si>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</si>
  <si>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ТБО,утилизация,обращение с ТКО (тариф)   </t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</si>
  <si>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</si>
  <si>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Гоголя,2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</si>
  <si>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</si>
  <si>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Гоголя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</si>
  <si>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</si>
  <si>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</si>
  <si>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</si>
  <si>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</si>
  <si>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</si>
  <si>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</si>
  <si>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</si>
  <si>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</si>
  <si>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</si>
  <si>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4,5 м.</t>
  </si>
  <si>
    <t>регулировка ц/о</t>
  </si>
  <si>
    <t>20 приб.</t>
  </si>
  <si>
    <t>смена вентилей</t>
  </si>
  <si>
    <t>6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</si>
  <si>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</si>
  <si>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</si>
  <si>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</si>
  <si>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</si>
  <si>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</si>
  <si>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</si>
  <si>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</si>
  <si>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</si>
  <si>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</si>
  <si>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</si>
  <si>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</si>
  <si>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3 шт.</t>
  </si>
  <si>
    <t>установка розеток</t>
  </si>
  <si>
    <t>смена электропроводки</t>
  </si>
  <si>
    <t>1 м.</t>
  </si>
  <si>
    <t>Общестроительные работы</t>
  </si>
  <si>
    <t>Ремонт водосточных труб</t>
  </si>
  <si>
    <t>3,4 м.</t>
  </si>
  <si>
    <t>Ремонт двери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</si>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</sst>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5" fillId="0" borderId="1" xfId="0" applyFont="1" applyBorder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71" sqref="A71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4" t="s">
        <v>27</v>
      </c>
      <c r="B1" s="54"/>
      <c r="C1" s="54"/>
      <c r="D1" s="54"/>
      <c r="E1" s="54"/>
      <c r="F1" s="54"/>
      <c r="G1" s="54"/>
    </row>
    <row r="2" spans="1:7" ht="15.75" thickBot="1" x14ac:dyDescent="0.3">
      <c r="A2" s="55" t="s">
        <v>28</v>
      </c>
      <c r="B2" s="55"/>
      <c r="C2" s="55"/>
      <c r="D2" s="55"/>
      <c r="E2" s="55"/>
      <c r="F2" s="55"/>
      <c r="G2" s="55"/>
    </row>
    <row r="3" spans="1:7" ht="8.25" customHeight="1" x14ac:dyDescent="0.25"/>
    <row r="4" spans="1:7" x14ac:dyDescent="0.25">
      <c r="A4" s="54" t="s">
        <v>29</v>
      </c>
      <c r="B4" s="54"/>
      <c r="C4" s="54"/>
      <c r="D4" s="54"/>
      <c r="E4" s="54"/>
      <c r="F4" s="54"/>
      <c r="G4" s="54"/>
    </row>
    <row r="5" spans="1:7" ht="13.5" customHeight="1" x14ac:dyDescent="0.25">
      <c r="A5" s="60" t="s">
        <v>30</v>
      </c>
      <c r="B5" s="60"/>
      <c r="C5" s="60"/>
      <c r="D5" s="60"/>
      <c r="E5" s="60"/>
      <c r="F5" s="60"/>
      <c r="G5" s="60"/>
    </row>
    <row r="6" spans="1:7" ht="15" customHeight="1" x14ac:dyDescent="0.25">
      <c r="A6" s="61" t="s">
        <v>31</v>
      </c>
      <c r="B6" s="61"/>
      <c r="C6" s="61"/>
      <c r="D6" s="61"/>
      <c r="E6" s="61"/>
      <c r="F6" s="61"/>
      <c r="G6" s="61"/>
    </row>
    <row r="7" spans="1:7" ht="15.75" x14ac:dyDescent="0.25">
      <c r="A7" s="60" t="s">
        <v>92</v>
      </c>
      <c r="B7" s="60"/>
      <c r="C7" s="60"/>
      <c r="D7" s="60"/>
      <c r="E7" s="60"/>
      <c r="F7" s="60"/>
      <c r="G7" s="60"/>
    </row>
    <row r="8" spans="1:7" ht="9.75" customHeight="1" x14ac:dyDescent="0.25"/>
    <row r="9" spans="1:7" x14ac:dyDescent="0.25">
      <c r="A9" s="63" t="s">
        <v>33</v>
      </c>
      <c r="B9" s="63"/>
      <c r="C9" s="63"/>
      <c r="D9" s="63"/>
      <c r="E9" s="63"/>
    </row>
    <row r="10" spans="1:7" x14ac:dyDescent="0.25">
      <c r="A10" s="63" t="s">
        <v>34</v>
      </c>
      <c r="B10" s="63"/>
      <c r="C10" s="63"/>
      <c r="D10" s="63"/>
      <c r="E10" s="63"/>
      <c r="G10" s="24">
        <v>297785.03000000003</v>
      </c>
    </row>
    <row r="11" spans="1:7" ht="11.25" customHeight="1" x14ac:dyDescent="0.25"/>
    <row r="12" spans="1:7" x14ac:dyDescent="0.25">
      <c r="A12" s="62" t="s">
        <v>32</v>
      </c>
      <c r="B12" s="62"/>
      <c r="C12" s="62"/>
      <c r="D12" s="62"/>
      <c r="E12" s="62"/>
    </row>
    <row r="14" spans="1:7" ht="36" x14ac:dyDescent="0.25">
      <c r="A14" s="59" t="s">
        <v>0</v>
      </c>
      <c r="B14" s="59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59"/>
      <c r="B15" s="59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5">
        <v>1</v>
      </c>
      <c r="B16" s="65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66" t="s">
        <v>78</v>
      </c>
      <c r="B17" s="66"/>
      <c r="C17" s="17">
        <f>C18+C19+C20+C21+C22</f>
        <v>84780.180000000008</v>
      </c>
      <c r="D17" s="13">
        <f>D18+D19+D20+D21+D22</f>
        <v>360157.87000000005</v>
      </c>
      <c r="E17" s="13">
        <f>E18+E19+E20+E21+E22</f>
        <v>444938.04999999993</v>
      </c>
      <c r="F17" s="13">
        <f>F18+F19+F20+F21+F22</f>
        <v>353847.84</v>
      </c>
      <c r="G17" s="17">
        <f>G18+G19+G20+G21+G22</f>
        <v>91090.209999999992</v>
      </c>
      <c r="H17" s="26"/>
    </row>
    <row r="18" spans="1:10" x14ac:dyDescent="0.25">
      <c r="A18" s="56" t="s">
        <v>1</v>
      </c>
      <c r="B18" s="56"/>
      <c r="C18" s="17">
        <v>79148.11</v>
      </c>
      <c r="D18" s="13">
        <f>305064.26+18826.72+5915.2</f>
        <v>329806.18</v>
      </c>
      <c r="E18" s="13">
        <f>C18+D18</f>
        <v>408954.29</v>
      </c>
      <c r="F18" s="13">
        <f>301179.02+21556.42+2109.3</f>
        <v>324844.74</v>
      </c>
      <c r="G18" s="17">
        <f>E18-F18</f>
        <v>84109.549999999988</v>
      </c>
      <c r="H18" s="26"/>
    </row>
    <row r="19" spans="1:10" x14ac:dyDescent="0.25">
      <c r="A19" s="56" t="s">
        <v>2</v>
      </c>
      <c r="B19" s="56"/>
      <c r="C19" s="17">
        <v>365.72</v>
      </c>
      <c r="D19" s="13">
        <v>2001.65</v>
      </c>
      <c r="E19" s="13">
        <f t="shared" ref="E19:E26" si="0">C19+D19</f>
        <v>2367.37</v>
      </c>
      <c r="F19" s="13">
        <f>1638.24+273.83</f>
        <v>1912.07</v>
      </c>
      <c r="G19" s="17">
        <f t="shared" ref="G19:G22" si="1">E19-F19</f>
        <v>455.29999999999995</v>
      </c>
      <c r="H19" s="29"/>
      <c r="I19" s="29"/>
      <c r="J19" s="29"/>
    </row>
    <row r="20" spans="1:10" x14ac:dyDescent="0.25">
      <c r="A20" s="56" t="s">
        <v>3</v>
      </c>
      <c r="B20" s="56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56" t="s">
        <v>4</v>
      </c>
      <c r="B21" s="56"/>
      <c r="C21" s="17">
        <v>226.46</v>
      </c>
      <c r="D21" s="13">
        <v>1445.64</v>
      </c>
      <c r="E21" s="13">
        <f t="shared" si="0"/>
        <v>1672.1000000000001</v>
      </c>
      <c r="F21" s="13">
        <f>1172.43+182.77</f>
        <v>1355.2</v>
      </c>
      <c r="G21" s="17">
        <f t="shared" si="1"/>
        <v>316.90000000000009</v>
      </c>
    </row>
    <row r="22" spans="1:10" x14ac:dyDescent="0.25">
      <c r="A22" s="56" t="s">
        <v>5</v>
      </c>
      <c r="B22" s="56"/>
      <c r="C22" s="17">
        <v>5039.8900000000003</v>
      </c>
      <c r="D22" s="13">
        <v>26904.400000000001</v>
      </c>
      <c r="E22" s="13">
        <f t="shared" si="0"/>
        <v>31944.29</v>
      </c>
      <c r="F22" s="13">
        <f>21979.58+3756.25</f>
        <v>25735.83</v>
      </c>
      <c r="G22" s="17">
        <f t="shared" si="1"/>
        <v>6208.4599999999991</v>
      </c>
    </row>
    <row r="23" spans="1:10" x14ac:dyDescent="0.25">
      <c r="A23" s="68" t="s">
        <v>6</v>
      </c>
      <c r="B23" s="68"/>
      <c r="C23" s="17">
        <v>176159.26</v>
      </c>
      <c r="D23" s="13">
        <v>774660.43</v>
      </c>
      <c r="E23" s="13">
        <f t="shared" si="0"/>
        <v>950819.69000000006</v>
      </c>
      <c r="F23" s="13">
        <v>755913.43</v>
      </c>
      <c r="G23" s="17">
        <f>E23-F23</f>
        <v>194906.26</v>
      </c>
    </row>
    <row r="24" spans="1:10" x14ac:dyDescent="0.25">
      <c r="A24" s="68" t="s">
        <v>7</v>
      </c>
      <c r="B24" s="68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68" t="s">
        <v>8</v>
      </c>
      <c r="B25" s="68"/>
      <c r="C25" s="17">
        <v>0</v>
      </c>
      <c r="D25" s="13">
        <v>2601.36</v>
      </c>
      <c r="E25" s="13">
        <f t="shared" si="0"/>
        <v>2601.36</v>
      </c>
      <c r="F25" s="13">
        <v>2601.36</v>
      </c>
      <c r="G25" s="17">
        <f t="shared" si="2"/>
        <v>0</v>
      </c>
    </row>
    <row r="26" spans="1:10" x14ac:dyDescent="0.25">
      <c r="A26" s="68" t="s">
        <v>85</v>
      </c>
      <c r="B26" s="68"/>
      <c r="C26" s="17">
        <v>8753.2000000000007</v>
      </c>
      <c r="D26" s="13">
        <v>7483.9</v>
      </c>
      <c r="E26" s="13">
        <f t="shared" si="0"/>
        <v>16237.1</v>
      </c>
      <c r="F26" s="13">
        <v>0</v>
      </c>
      <c r="G26" s="17">
        <f t="shared" si="2"/>
        <v>16237.1</v>
      </c>
    </row>
    <row r="27" spans="1:10" x14ac:dyDescent="0.25">
      <c r="A27" s="57" t="s">
        <v>9</v>
      </c>
      <c r="B27" s="57"/>
      <c r="C27" s="17">
        <f>C17++C23+C24+C25+C26</f>
        <v>269692.64</v>
      </c>
      <c r="D27" s="13">
        <f>D17+D23+D24+D25+D26</f>
        <v>1144903.56</v>
      </c>
      <c r="E27" s="13">
        <f>E17+E23+E24+E25+E26</f>
        <v>1414596.2000000002</v>
      </c>
      <c r="F27" s="13">
        <f>F17+F23+F24+F25+F26</f>
        <v>1112362.6300000001</v>
      </c>
      <c r="G27" s="17">
        <f>G17+G23+G24+G25+G26</f>
        <v>302233.56999999995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58" t="s">
        <v>11</v>
      </c>
      <c r="C31" s="58"/>
      <c r="D31" s="58"/>
      <c r="E31" s="58"/>
      <c r="F31" s="3" t="s">
        <v>12</v>
      </c>
      <c r="G31" s="4" t="s">
        <v>19</v>
      </c>
    </row>
    <row r="32" spans="1:10" x14ac:dyDescent="0.25">
      <c r="A32" s="6" t="s">
        <v>20</v>
      </c>
      <c r="B32" s="64" t="s">
        <v>36</v>
      </c>
      <c r="C32" s="64"/>
      <c r="D32" s="64"/>
      <c r="E32" s="64"/>
      <c r="F32" s="14" t="s">
        <v>70</v>
      </c>
      <c r="G32" s="21">
        <v>22234.799999999999</v>
      </c>
    </row>
    <row r="33" spans="1:12" ht="34.5" x14ac:dyDescent="0.25">
      <c r="A33" s="6" t="s">
        <v>21</v>
      </c>
      <c r="B33" s="64" t="s">
        <v>37</v>
      </c>
      <c r="C33" s="64"/>
      <c r="D33" s="64"/>
      <c r="E33" s="64"/>
      <c r="F33" s="2" t="s">
        <v>84</v>
      </c>
      <c r="G33" s="21">
        <v>16009.06</v>
      </c>
    </row>
    <row r="34" spans="1:12" x14ac:dyDescent="0.25">
      <c r="A34" s="6" t="s">
        <v>87</v>
      </c>
      <c r="B34" s="72" t="s">
        <v>83</v>
      </c>
      <c r="C34" s="73"/>
      <c r="D34" s="73"/>
      <c r="E34" s="74"/>
      <c r="F34" s="14"/>
      <c r="G34" s="21">
        <v>0</v>
      </c>
    </row>
    <row r="35" spans="1:12" ht="32.25" customHeight="1" x14ac:dyDescent="0.25">
      <c r="A35" s="7" t="s">
        <v>22</v>
      </c>
      <c r="B35" s="67" t="s">
        <v>38</v>
      </c>
      <c r="C35" s="67"/>
      <c r="D35" s="67"/>
      <c r="E35" s="67"/>
      <c r="F35" s="14" t="s">
        <v>71</v>
      </c>
      <c r="G35" s="21">
        <v>61672</v>
      </c>
    </row>
    <row r="36" spans="1:12" x14ac:dyDescent="0.25">
      <c r="A36" s="28" t="s">
        <v>23</v>
      </c>
      <c r="B36" s="76" t="s">
        <v>89</v>
      </c>
      <c r="C36" s="76"/>
      <c r="D36" s="76"/>
      <c r="E36" s="76"/>
      <c r="F36" s="30"/>
      <c r="G36" s="31">
        <v>0</v>
      </c>
    </row>
    <row r="37" spans="1:12" x14ac:dyDescent="0.25">
      <c r="A37" s="28" t="s">
        <v>24</v>
      </c>
      <c r="B37" s="76" t="s">
        <v>81</v>
      </c>
      <c r="C37" s="76"/>
      <c r="D37" s="76"/>
      <c r="E37" s="76"/>
      <c r="F37" s="14"/>
      <c r="G37" s="21">
        <v>0</v>
      </c>
      <c r="K37" s="25"/>
    </row>
    <row r="38" spans="1:12" x14ac:dyDescent="0.25">
      <c r="A38" s="6" t="s">
        <v>25</v>
      </c>
      <c r="B38" s="64" t="s">
        <v>39</v>
      </c>
      <c r="C38" s="64"/>
      <c r="D38" s="64"/>
      <c r="E38" s="64"/>
      <c r="F38" s="14" t="s">
        <v>71</v>
      </c>
      <c r="G38" s="21">
        <v>25570.02</v>
      </c>
    </row>
    <row r="39" spans="1:12" x14ac:dyDescent="0.25">
      <c r="A39" s="6" t="s">
        <v>35</v>
      </c>
      <c r="B39" s="64" t="s">
        <v>41</v>
      </c>
      <c r="C39" s="64"/>
      <c r="D39" s="64"/>
      <c r="E39" s="64"/>
      <c r="F39" s="14" t="s">
        <v>71</v>
      </c>
      <c r="G39" s="21">
        <v>3112.87</v>
      </c>
      <c r="K39" s="25"/>
    </row>
    <row r="40" spans="1:12" ht="21" customHeight="1" x14ac:dyDescent="0.25">
      <c r="A40" s="6" t="s">
        <v>40</v>
      </c>
      <c r="B40" s="75" t="s">
        <v>88</v>
      </c>
      <c r="C40" s="75"/>
      <c r="D40" s="75"/>
      <c r="E40" s="75"/>
      <c r="F40" s="20" t="s">
        <v>68</v>
      </c>
      <c r="G40" s="21">
        <v>4446.96</v>
      </c>
      <c r="K40" s="25"/>
    </row>
    <row r="41" spans="1:12" ht="15.75" customHeight="1" x14ac:dyDescent="0.25">
      <c r="A41" s="28" t="s">
        <v>45</v>
      </c>
      <c r="B41" s="69" t="s">
        <v>80</v>
      </c>
      <c r="C41" s="70"/>
      <c r="D41" s="70"/>
      <c r="E41" s="71"/>
      <c r="F41" s="20"/>
      <c r="G41" s="21">
        <v>0</v>
      </c>
    </row>
    <row r="42" spans="1:12" ht="15.75" customHeight="1" x14ac:dyDescent="0.25">
      <c r="A42" s="28" t="s">
        <v>46</v>
      </c>
      <c r="B42" s="69" t="s">
        <v>75</v>
      </c>
      <c r="C42" s="70"/>
      <c r="D42" s="70"/>
      <c r="E42" s="71"/>
      <c r="F42" s="20"/>
      <c r="G42" s="21">
        <v>0</v>
      </c>
    </row>
    <row r="43" spans="1:12" x14ac:dyDescent="0.25">
      <c r="A43" s="6" t="s">
        <v>47</v>
      </c>
      <c r="B43" s="64" t="s">
        <v>42</v>
      </c>
      <c r="C43" s="64"/>
      <c r="D43" s="64"/>
      <c r="E43" s="64"/>
      <c r="F43" s="14" t="s">
        <v>91</v>
      </c>
      <c r="G43" s="21">
        <v>0</v>
      </c>
    </row>
    <row r="44" spans="1:12" x14ac:dyDescent="0.25">
      <c r="A44" s="6" t="s">
        <v>48</v>
      </c>
      <c r="B44" s="64" t="s">
        <v>43</v>
      </c>
      <c r="C44" s="64"/>
      <c r="D44" s="64"/>
      <c r="E44" s="64"/>
      <c r="F44" s="14" t="s">
        <v>91</v>
      </c>
      <c r="G44" s="21">
        <v>42458.28</v>
      </c>
      <c r="I44" s="25"/>
      <c r="K44" s="53"/>
    </row>
    <row r="45" spans="1:12" x14ac:dyDescent="0.25">
      <c r="A45" s="28" t="s">
        <v>49</v>
      </c>
      <c r="B45" s="69" t="s">
        <v>82</v>
      </c>
      <c r="C45" s="70"/>
      <c r="D45" s="70"/>
      <c r="E45" s="71"/>
      <c r="F45" s="14"/>
      <c r="G45" s="21">
        <v>0</v>
      </c>
      <c r="L45" s="25"/>
    </row>
    <row r="46" spans="1:12" x14ac:dyDescent="0.25">
      <c r="A46" s="6" t="s">
        <v>51</v>
      </c>
      <c r="B46" s="64" t="s">
        <v>44</v>
      </c>
      <c r="C46" s="64"/>
      <c r="D46" s="64"/>
      <c r="E46" s="64"/>
      <c r="F46" s="19" t="s">
        <v>69</v>
      </c>
      <c r="G46" s="21">
        <v>379.48</v>
      </c>
      <c r="K46" s="25"/>
    </row>
    <row r="47" spans="1:12" x14ac:dyDescent="0.25">
      <c r="A47" s="6" t="s">
        <v>52</v>
      </c>
      <c r="B47" s="64" t="s">
        <v>90</v>
      </c>
      <c r="C47" s="64"/>
      <c r="D47" s="64"/>
      <c r="E47" s="64"/>
      <c r="F47" s="6"/>
      <c r="G47" s="21">
        <f>18826.72+5915.2</f>
        <v>24741.920000000002</v>
      </c>
    </row>
    <row r="48" spans="1:12" x14ac:dyDescent="0.25">
      <c r="A48" s="77" t="s">
        <v>50</v>
      </c>
      <c r="B48" s="78"/>
      <c r="C48" s="78"/>
      <c r="D48" s="78"/>
      <c r="E48" s="79"/>
      <c r="F48" s="6"/>
      <c r="G48" s="21"/>
    </row>
    <row r="49" spans="1:7" x14ac:dyDescent="0.25">
      <c r="A49" s="6" t="s">
        <v>53</v>
      </c>
      <c r="B49" s="64" t="s">
        <v>2</v>
      </c>
      <c r="C49" s="64"/>
      <c r="D49" s="64"/>
      <c r="E49" s="64"/>
      <c r="F49" s="14" t="s">
        <v>72</v>
      </c>
      <c r="G49" s="21">
        <f>D19</f>
        <v>2001.65</v>
      </c>
    </row>
    <row r="50" spans="1:7" x14ac:dyDescent="0.25">
      <c r="A50" s="6" t="s">
        <v>55</v>
      </c>
      <c r="B50" s="64" t="s">
        <v>3</v>
      </c>
      <c r="C50" s="64"/>
      <c r="D50" s="64"/>
      <c r="E50" s="64"/>
      <c r="F50" s="14" t="s">
        <v>73</v>
      </c>
      <c r="G50" s="21">
        <f>D20</f>
        <v>0</v>
      </c>
    </row>
    <row r="51" spans="1:7" x14ac:dyDescent="0.25">
      <c r="A51" s="6" t="s">
        <v>56</v>
      </c>
      <c r="B51" s="64" t="s">
        <v>54</v>
      </c>
      <c r="C51" s="64"/>
      <c r="D51" s="64"/>
      <c r="E51" s="64"/>
      <c r="F51" s="14" t="s">
        <v>74</v>
      </c>
      <c r="G51" s="21">
        <f>D22</f>
        <v>26904.400000000001</v>
      </c>
    </row>
    <row r="52" spans="1:7" x14ac:dyDescent="0.25">
      <c r="A52" s="6" t="s">
        <v>57</v>
      </c>
      <c r="B52" s="64" t="s">
        <v>4</v>
      </c>
      <c r="C52" s="64"/>
      <c r="D52" s="64"/>
      <c r="E52" s="64"/>
      <c r="F52" s="14" t="s">
        <v>72</v>
      </c>
      <c r="G52" s="21">
        <f>D21</f>
        <v>1445.64</v>
      </c>
    </row>
    <row r="53" spans="1:7" x14ac:dyDescent="0.25">
      <c r="A53" s="6" t="s">
        <v>76</v>
      </c>
      <c r="B53" s="82" t="s">
        <v>17</v>
      </c>
      <c r="C53" s="82"/>
      <c r="D53" s="82"/>
      <c r="E53" s="82"/>
      <c r="F53" s="6"/>
      <c r="G53" s="13">
        <f>SUM(G32:G52)</f>
        <v>230977.08000000002</v>
      </c>
    </row>
    <row r="54" spans="1:7" x14ac:dyDescent="0.25">
      <c r="A54" s="6" t="s">
        <v>77</v>
      </c>
      <c r="B54" s="77" t="s">
        <v>86</v>
      </c>
      <c r="C54" s="78"/>
      <c r="D54" s="78"/>
      <c r="E54" s="78"/>
      <c r="F54" s="79"/>
      <c r="G54" s="22">
        <f>G10+F17+F25+F26-G53</f>
        <v>423257.15000000008</v>
      </c>
    </row>
    <row r="56" spans="1:7" x14ac:dyDescent="0.25">
      <c r="A56" s="80" t="s">
        <v>58</v>
      </c>
      <c r="B56" s="80"/>
      <c r="C56" s="11"/>
      <c r="D56" s="11"/>
      <c r="E56" s="11"/>
    </row>
    <row r="57" spans="1:7" x14ac:dyDescent="0.25">
      <c r="A57" s="81" t="s">
        <v>59</v>
      </c>
      <c r="B57" s="81"/>
      <c r="C57" s="81"/>
      <c r="D57" s="81"/>
      <c r="E57" s="81"/>
      <c r="G57" s="27">
        <f>G23+G24</f>
        <v>194906.26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80" t="s">
        <v>60</v>
      </c>
      <c r="B59" s="80"/>
      <c r="C59" s="11"/>
      <c r="D59" s="11"/>
      <c r="E59" s="11"/>
    </row>
    <row r="61" spans="1:7" x14ac:dyDescent="0.25">
      <c r="A61" s="14" t="s">
        <v>10</v>
      </c>
      <c r="B61" s="83" t="s">
        <v>63</v>
      </c>
      <c r="C61" s="84"/>
      <c r="D61" s="84"/>
      <c r="E61" s="85"/>
      <c r="F61" s="12" t="s">
        <v>61</v>
      </c>
      <c r="G61" s="6" t="s">
        <v>62</v>
      </c>
    </row>
    <row r="62" spans="1:7" x14ac:dyDescent="0.25">
      <c r="A62" s="14" t="s">
        <v>20</v>
      </c>
      <c r="B62" s="86" t="s">
        <v>64</v>
      </c>
      <c r="C62" s="87"/>
      <c r="D62" s="87"/>
      <c r="E62" s="88"/>
      <c r="F62" s="1"/>
      <c r="G62" s="1"/>
    </row>
    <row r="63" spans="1:7" x14ac:dyDescent="0.25">
      <c r="A63" s="14" t="s">
        <v>21</v>
      </c>
      <c r="B63" s="86" t="s">
        <v>65</v>
      </c>
      <c r="C63" s="87"/>
      <c r="D63" s="87"/>
      <c r="E63" s="88"/>
      <c r="F63" s="32">
        <v>2</v>
      </c>
      <c r="G63" s="33">
        <v>91378.94</v>
      </c>
    </row>
    <row r="64" spans="1:7" x14ac:dyDescent="0.25">
      <c r="A64" s="14" t="s">
        <v>22</v>
      </c>
      <c r="B64" s="86" t="s">
        <v>66</v>
      </c>
      <c r="C64" s="87"/>
      <c r="D64" s="87"/>
      <c r="E64" s="88"/>
      <c r="F64" s="1"/>
      <c r="G64" s="1"/>
    </row>
  </sheetData>
  <mergeCells count="53"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46:E46"/>
    <mergeCell ref="B47:E47"/>
    <mergeCell ref="B49:E49"/>
    <mergeCell ref="B36:E36"/>
    <mergeCell ref="B37:E37"/>
    <mergeCell ref="A48:E48"/>
    <mergeCell ref="B45:E45"/>
    <mergeCell ref="B39:E39"/>
    <mergeCell ref="B50:E50"/>
    <mergeCell ref="B35:E35"/>
    <mergeCell ref="A22:B22"/>
    <mergeCell ref="B51:E51"/>
    <mergeCell ref="B52:E52"/>
    <mergeCell ref="A23:B23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2:E32"/>
    <mergeCell ref="B33:E33"/>
    <mergeCell ref="A21:B21"/>
    <mergeCell ref="A16:B16"/>
    <mergeCell ref="A17:B17"/>
    <mergeCell ref="A18:B18"/>
    <mergeCell ref="A19:B19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6" sqref="A36:D38"/>
    </sheetView>
  </sheetViews>
  <sheetFormatPr defaultRowHeight="15" x14ac:dyDescent="0.2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x14ac:dyDescent="0.25">
      <c r="D1" s="34" t="s">
        <v>93</v>
      </c>
    </row>
    <row r="2" spans="1:4" ht="59.25" customHeight="1" x14ac:dyDescent="0.25">
      <c r="A2" s="89" t="s">
        <v>94</v>
      </c>
      <c r="B2" s="90"/>
      <c r="C2" s="90"/>
      <c r="D2" s="90"/>
    </row>
    <row r="3" spans="1:4" ht="15.75" x14ac:dyDescent="0.25">
      <c r="A3" s="35" t="s">
        <v>10</v>
      </c>
      <c r="B3" s="35" t="s">
        <v>95</v>
      </c>
      <c r="C3" s="35" t="s">
        <v>96</v>
      </c>
      <c r="D3" s="36" t="s">
        <v>97</v>
      </c>
    </row>
    <row r="4" spans="1:4" ht="15.75" x14ac:dyDescent="0.25">
      <c r="A4" s="35">
        <v>1</v>
      </c>
      <c r="B4" s="37" t="s">
        <v>98</v>
      </c>
      <c r="C4" s="36"/>
      <c r="D4" s="38"/>
    </row>
    <row r="5" spans="1:4" ht="15.75" x14ac:dyDescent="0.25">
      <c r="A5" s="35"/>
      <c r="B5" s="39" t="s">
        <v>99</v>
      </c>
      <c r="C5" s="35"/>
      <c r="D5" s="38">
        <v>502</v>
      </c>
    </row>
    <row r="6" spans="1:4" ht="15.75" x14ac:dyDescent="0.25">
      <c r="A6" s="35"/>
      <c r="B6" s="40" t="s">
        <v>100</v>
      </c>
      <c r="C6" s="35" t="s">
        <v>101</v>
      </c>
      <c r="D6" s="38"/>
    </row>
    <row r="7" spans="1:4" ht="15.75" x14ac:dyDescent="0.25">
      <c r="A7" s="35"/>
      <c r="B7" s="40"/>
      <c r="C7" s="35"/>
      <c r="D7" s="38"/>
    </row>
    <row r="8" spans="1:4" ht="30.75" x14ac:dyDescent="0.25">
      <c r="A8" s="35"/>
      <c r="B8" s="39" t="s">
        <v>102</v>
      </c>
      <c r="C8" s="35"/>
      <c r="D8" s="38">
        <v>21630</v>
      </c>
    </row>
    <row r="9" spans="1:4" ht="29.25" x14ac:dyDescent="0.25">
      <c r="A9" s="35"/>
      <c r="B9" s="41" t="s">
        <v>103</v>
      </c>
      <c r="C9" s="35" t="s">
        <v>104</v>
      </c>
      <c r="D9" s="38"/>
    </row>
    <row r="10" spans="1:4" ht="15.75" x14ac:dyDescent="0.25">
      <c r="A10" s="35"/>
      <c r="B10" s="41" t="s">
        <v>105</v>
      </c>
      <c r="C10" s="35" t="s">
        <v>106</v>
      </c>
      <c r="D10" s="38"/>
    </row>
    <row r="11" spans="1:4" ht="15.75" x14ac:dyDescent="0.25">
      <c r="A11" s="35"/>
      <c r="B11" s="41" t="s">
        <v>107</v>
      </c>
      <c r="C11" s="35" t="s">
        <v>108</v>
      </c>
      <c r="D11" s="38"/>
    </row>
    <row r="12" spans="1:4" ht="15.75" x14ac:dyDescent="0.25">
      <c r="A12" s="35"/>
      <c r="B12" s="40" t="s">
        <v>109</v>
      </c>
      <c r="C12" s="35" t="s">
        <v>110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111</v>
      </c>
      <c r="C14" s="35"/>
      <c r="D14" s="38">
        <v>2528</v>
      </c>
    </row>
    <row r="15" spans="1:4" ht="15.75" x14ac:dyDescent="0.25">
      <c r="A15" s="35"/>
      <c r="B15" s="39" t="s">
        <v>112</v>
      </c>
      <c r="C15" s="35" t="s">
        <v>113</v>
      </c>
      <c r="D15" s="38">
        <v>29014</v>
      </c>
    </row>
    <row r="16" spans="1:4" ht="15.75" x14ac:dyDescent="0.25">
      <c r="A16" s="35"/>
      <c r="B16" s="39" t="s">
        <v>114</v>
      </c>
      <c r="C16" s="35"/>
      <c r="D16" s="38">
        <v>1943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115</v>
      </c>
      <c r="C18" s="35"/>
      <c r="D18" s="38">
        <v>1886</v>
      </c>
    </row>
    <row r="19" spans="1:4" ht="15.75" x14ac:dyDescent="0.25">
      <c r="A19" s="35"/>
      <c r="B19" s="40" t="s">
        <v>116</v>
      </c>
      <c r="C19" s="35" t="s">
        <v>117</v>
      </c>
      <c r="D19" s="38"/>
    </row>
    <row r="20" spans="1:4" ht="15.75" x14ac:dyDescent="0.25">
      <c r="A20" s="35"/>
      <c r="B20" s="39"/>
      <c r="C20" s="35"/>
      <c r="D20" s="38"/>
    </row>
    <row r="21" spans="1:4" ht="15.75" x14ac:dyDescent="0.25">
      <c r="A21" s="35">
        <v>2</v>
      </c>
      <c r="B21" s="37" t="s">
        <v>118</v>
      </c>
      <c r="C21" s="35"/>
      <c r="D21" s="38">
        <v>552</v>
      </c>
    </row>
    <row r="22" spans="1:4" ht="15.75" x14ac:dyDescent="0.25">
      <c r="A22" s="35"/>
      <c r="B22" s="40" t="s">
        <v>119</v>
      </c>
      <c r="C22" s="35" t="s">
        <v>120</v>
      </c>
      <c r="D22" s="38"/>
    </row>
    <row r="23" spans="1:4" ht="15.75" x14ac:dyDescent="0.25">
      <c r="A23" s="35"/>
      <c r="B23" s="40" t="s">
        <v>121</v>
      </c>
      <c r="C23" s="35" t="s">
        <v>101</v>
      </c>
      <c r="D23" s="38"/>
    </row>
    <row r="24" spans="1:4" ht="15.75" x14ac:dyDescent="0.25">
      <c r="A24" s="35"/>
      <c r="B24" s="40" t="s">
        <v>122</v>
      </c>
      <c r="C24" s="35" t="s">
        <v>123</v>
      </c>
      <c r="D24" s="38"/>
    </row>
    <row r="25" spans="1:4" ht="15.75" x14ac:dyDescent="0.25">
      <c r="A25" s="35"/>
      <c r="B25" s="40"/>
      <c r="C25" s="35"/>
      <c r="D25" s="38"/>
    </row>
    <row r="26" spans="1:4" ht="15.75" x14ac:dyDescent="0.25">
      <c r="A26" s="35">
        <v>3</v>
      </c>
      <c r="B26" s="37" t="s">
        <v>124</v>
      </c>
      <c r="C26" s="35"/>
      <c r="D26" s="38"/>
    </row>
    <row r="27" spans="1:4" ht="15.75" x14ac:dyDescent="0.25">
      <c r="A27" s="35"/>
      <c r="B27" s="39" t="s">
        <v>125</v>
      </c>
      <c r="C27" s="35" t="s">
        <v>126</v>
      </c>
      <c r="D27" s="38">
        <v>2105</v>
      </c>
    </row>
    <row r="28" spans="1:4" ht="15.75" x14ac:dyDescent="0.25">
      <c r="A28" s="35"/>
      <c r="B28" s="39" t="s">
        <v>127</v>
      </c>
      <c r="C28" s="35" t="s">
        <v>101</v>
      </c>
      <c r="D28" s="38">
        <v>415</v>
      </c>
    </row>
    <row r="29" spans="1:4" ht="15.75" x14ac:dyDescent="0.25">
      <c r="A29" s="35"/>
      <c r="B29" s="39" t="s">
        <v>128</v>
      </c>
      <c r="C29" s="35" t="s">
        <v>101</v>
      </c>
      <c r="D29" s="38">
        <v>187</v>
      </c>
    </row>
    <row r="30" spans="1:4" ht="15.75" x14ac:dyDescent="0.25">
      <c r="A30" s="35"/>
      <c r="B30" s="39"/>
      <c r="C30" s="35"/>
      <c r="D30" s="38"/>
    </row>
    <row r="31" spans="1:4" ht="15.75" x14ac:dyDescent="0.25">
      <c r="A31" s="35">
        <v>4</v>
      </c>
      <c r="B31" s="37" t="s">
        <v>129</v>
      </c>
      <c r="C31" s="35"/>
      <c r="D31" s="38">
        <v>910</v>
      </c>
    </row>
    <row r="32" spans="1:4" ht="15.75" x14ac:dyDescent="0.25">
      <c r="A32" s="36"/>
      <c r="B32" s="43" t="s">
        <v>9</v>
      </c>
      <c r="C32" s="35"/>
      <c r="D32" s="44">
        <f>SUM(D5:D31)</f>
        <v>61672</v>
      </c>
    </row>
    <row r="33" spans="1:4" ht="15.75" x14ac:dyDescent="0.25">
      <c r="A33" s="45"/>
      <c r="B33" s="45"/>
      <c r="C33" s="45"/>
    </row>
    <row r="34" spans="1:4" ht="15.75" x14ac:dyDescent="0.25">
      <c r="A34" s="45"/>
      <c r="B34" s="45"/>
      <c r="C34" s="45"/>
    </row>
    <row r="35" spans="1:4" ht="15.75" x14ac:dyDescent="0.25">
      <c r="A35" s="45"/>
      <c r="B35" s="45"/>
      <c r="C35" s="45"/>
    </row>
    <row r="36" spans="1:4" ht="15.75" x14ac:dyDescent="0.25">
      <c r="A36" s="45"/>
      <c r="B36" s="46"/>
      <c r="C36" s="47"/>
    </row>
    <row r="37" spans="1:4" ht="15.75" x14ac:dyDescent="0.25">
      <c r="A37" s="45"/>
      <c r="B37" s="45"/>
      <c r="C37" s="47"/>
      <c r="D37" s="48"/>
    </row>
    <row r="38" spans="1:4" x14ac:dyDescent="0.25">
      <c r="A38" s="49"/>
      <c r="B38" s="50"/>
      <c r="C38" s="51"/>
    </row>
    <row r="39" spans="1:4" x14ac:dyDescent="0.25">
      <c r="C39" s="5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2019-02-21T11:11:49Z</cp:lastPrinted>
  <dcterms:created xsi:type="dcterms:W3CDTF">2018-08-28T07:18:51Z</dcterms:created>
  <dcterms:modified xsi:type="dcterms:W3CDTF">2019-03-28T08:34:53Z</dcterms:modified>
</cp:coreProperties>
</file>