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<sst xmlns="http://schemas.openxmlformats.org/spreadsheetml/2006/main" count="129" uniqueCount="113">
  <si>
    <t>Сантехнические работы</t>
  </si>
  <si>
    <t>№ п/п</t>
  </si>
  <si>
    <t>Объём</t>
  </si>
  <si>
    <t>Наименование работ</t>
  </si>
  <si>
    <t>Общестроительные работы</t>
  </si>
  <si>
    <t>Итого:</t>
  </si>
  <si>
    <t>Стоимость, руб.</t>
  </si>
  <si>
    <t>Приложение к отчёту</t>
  </si>
  <si>
    <t xml:space="preserve">Ремонт системы водоснабжения </t>
  </si>
  <si>
    <t>в том числе смена труб с фасонными частями и муфтовой арматурой</t>
  </si>
  <si>
    <t>Консервация системы отопления</t>
  </si>
  <si>
    <t>Подготовка системы отопления к зиме</t>
  </si>
  <si>
    <t>Запуск системы отопления</t>
  </si>
  <si>
    <t>Ремонт водосточных труб</t>
  </si>
  <si>
    <t>1 дом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</si>
  <si>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10 ул. Б. Новикова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</si>
  <si>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Установка информационных досок</t>
  </si>
  <si>
    <t>Косметический ремонт подъезда № 1</t>
  </si>
  <si>
    <t>Окраска стен (подъезд № 2)</t>
  </si>
  <si>
    <t>64,5 м.</t>
  </si>
  <si>
    <t>4,2 м.</t>
  </si>
  <si>
    <t>1 подъезд</t>
  </si>
  <si>
    <t>30 м2</t>
  </si>
  <si>
    <t>1 шт.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</si>
  <si>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</si>
  <si>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</si>
  <si>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</si>
  <si>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</si>
  <si>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</si>
  <si>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Б.Новикова,10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</si>
  <si>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</si>
  <si>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</si>
  <si>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</si>
  <si>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</si>
  <si>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</si>
  <si>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</si>
  <si>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</si>
  <si>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</si>
  <si>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</si>
  <si>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</si>
  <si>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</si>
  <si>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</si>
  <si>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</si>
  <si>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</si>
  <si>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</si>
  <si>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</si>
  <si>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</si>
  <si>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</si>
  <si>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</si>
  <si>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</si>
  <si>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</si>
  <si>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Арендаторы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</si>
  <si>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</si>
  <si>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</si>
  <si>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</si>
  <si>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</si>
  <si>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</si>
  <si>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</si>
  <si>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</si>
  <si>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</si>
  <si>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</si>
  <si>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</si>
  <si>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</si>
  <si>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</si>
  <si>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предприятие"</t>
  </si>
  <si>
    <t>3.1.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</si>
  <si>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</si>
  <si>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</si>
  <si>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color indexed="23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</si>
  <si>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</si>
  <si>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</si>
  <si>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5.</t>
  </si>
  <si>
    <r>
      <t xml:space="preserve">Обслуживание вентканалов </t>
    </r>
    <r>
      <rPr>
        <sz val="8"/>
        <color indexed="8"/>
        <rFont val="Times New Roman"/>
        <family val="1"/>
      </rPr>
      <t>(тариф)</t>
    </r>
  </si>
  <si>
    <t>6.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</si>
  <si>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</si>
  <si>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</si>
  <si>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7.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</si>
  <si>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</si>
  <si>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8.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</si>
  <si>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</si>
  <si>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</si>
  <si>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</si>
  <si>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"Базис"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</si>
  <si>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</si>
  <si>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</si>
  <si>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</si>
  <si>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</si>
  <si>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</si>
  <si>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</si>
  <si>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</si>
  <si>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</si>
  <si>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ТБО,утилизация,обращение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</si>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</sst>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0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92" fontId="8" fillId="0" borderId="0" xfId="0" applyNumberFormat="1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92" fontId="60" fillId="0" borderId="10" xfId="0" applyNumberFormat="1" applyFont="1" applyBorder="1" applyAlignment="1">
      <alignment/>
    </xf>
    <xf numFmtId="192" fontId="58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1" fillId="0" borderId="0" xfId="0" applyNumberFormat="1" applyFont="1" applyAlignment="1">
      <alignment/>
    </xf>
    <xf numFmtId="0" fontId="62" fillId="17" borderId="0" xfId="0" applyFont="1" applyFill="1" applyAlignment="1">
      <alignment/>
    </xf>
    <xf numFmtId="0" fontId="62" fillId="17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92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61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92" fontId="8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192" fontId="47" fillId="0" borderId="0" xfId="0" applyNumberFormat="1" applyFont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92" fontId="0" fillId="0" borderId="10" xfId="0" applyNumberForma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11" borderId="0" xfId="0" applyFont="1" applyFill="1" applyAlignment="1">
      <alignment horizontal="left"/>
    </xf>
    <xf numFmtId="0" fontId="62" fillId="11" borderId="0" xfId="0" applyFont="1" applyFill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0" fontId="69" fillId="0" borderId="15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8" fillId="0" borderId="15" xfId="0" applyFont="1" applyBorder="1" applyAlignment="1">
      <alignment horizontal="left" wrapText="1"/>
    </xf>
    <xf numFmtId="0" fontId="58" fillId="0" borderId="16" xfId="0" applyFont="1" applyBorder="1" applyAlignment="1">
      <alignment horizontal="left" wrapText="1"/>
    </xf>
    <xf numFmtId="0" fontId="58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43">
      <selection activeCell="E66" sqref="E66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00390625" style="0" customWidth="1"/>
    <col min="4" max="4" width="15.57421875" style="0" customWidth="1"/>
    <col min="5" max="5" width="16.8515625" style="0" customWidth="1"/>
    <col min="6" max="6" width="15.8515625" style="0" customWidth="1"/>
    <col min="7" max="7" width="12.57421875" style="0" customWidth="1"/>
    <col min="8" max="8" width="8.8515625" style="0" customWidth="1"/>
    <col min="9" max="9" width="7.8515625" style="0" customWidth="1"/>
    <col min="10" max="10" width="6.00390625" style="0" customWidth="1"/>
    <col min="11" max="11" width="13.421875" style="0" customWidth="1"/>
    <col min="12" max="12" width="9.57421875" style="0" bestFit="1" customWidth="1"/>
    <col min="13" max="13" width="11.57421875" style="0" bestFit="1" customWidth="1"/>
  </cols>
  <sheetData>
    <row r="1" spans="1:7" ht="14.25">
      <c r="A1" s="58" t="s">
        <v>24</v>
      </c>
      <c r="B1" s="58"/>
      <c r="C1" s="58"/>
      <c r="D1" s="58"/>
      <c r="E1" s="58"/>
      <c r="F1" s="58"/>
      <c r="G1" s="58"/>
    </row>
    <row r="2" spans="1:7" ht="15" thickBot="1">
      <c r="A2" s="59" t="s">
        <v>25</v>
      </c>
      <c r="B2" s="59"/>
      <c r="C2" s="59"/>
      <c r="D2" s="59"/>
      <c r="E2" s="59"/>
      <c r="F2" s="59"/>
      <c r="G2" s="59"/>
    </row>
    <row r="3" ht="8.25" customHeight="1"/>
    <row r="4" spans="1:7" ht="14.25">
      <c r="A4" s="58" t="s">
        <v>26</v>
      </c>
      <c r="B4" s="58"/>
      <c r="C4" s="58"/>
      <c r="D4" s="58"/>
      <c r="E4" s="58"/>
      <c r="F4" s="58"/>
      <c r="G4" s="58"/>
    </row>
    <row r="5" spans="1:7" ht="13.5" customHeight="1">
      <c r="A5" s="60" t="s">
        <v>27</v>
      </c>
      <c r="B5" s="60"/>
      <c r="C5" s="60"/>
      <c r="D5" s="60"/>
      <c r="E5" s="60"/>
      <c r="F5" s="60"/>
      <c r="G5" s="60"/>
    </row>
    <row r="6" spans="1:7" ht="15" customHeight="1">
      <c r="A6" s="61" t="s">
        <v>28</v>
      </c>
      <c r="B6" s="61"/>
      <c r="C6" s="61"/>
      <c r="D6" s="61"/>
      <c r="E6" s="61"/>
      <c r="F6" s="61"/>
      <c r="G6" s="61"/>
    </row>
    <row r="7" spans="1:7" ht="15.75">
      <c r="A7" s="60" t="s">
        <v>29</v>
      </c>
      <c r="B7" s="60"/>
      <c r="C7" s="60"/>
      <c r="D7" s="60"/>
      <c r="E7" s="60"/>
      <c r="F7" s="60"/>
      <c r="G7" s="60"/>
    </row>
    <row r="8" ht="9.75" customHeight="1"/>
    <row r="9" spans="1:5" ht="15">
      <c r="A9" s="62" t="s">
        <v>30</v>
      </c>
      <c r="B9" s="62"/>
      <c r="C9" s="62"/>
      <c r="D9" s="62"/>
      <c r="E9" s="62"/>
    </row>
    <row r="10" spans="1:7" ht="15">
      <c r="A10" s="62" t="s">
        <v>31</v>
      </c>
      <c r="B10" s="62"/>
      <c r="C10" s="62"/>
      <c r="D10" s="62"/>
      <c r="E10" s="62"/>
      <c r="G10" s="19">
        <v>522554.78</v>
      </c>
    </row>
    <row r="11" ht="11.25" customHeight="1"/>
    <row r="12" spans="1:5" ht="14.25">
      <c r="A12" s="63" t="s">
        <v>32</v>
      </c>
      <c r="B12" s="63"/>
      <c r="C12" s="63"/>
      <c r="D12" s="63"/>
      <c r="E12" s="63"/>
    </row>
    <row r="14" spans="1:7" ht="36">
      <c r="A14" s="64" t="s">
        <v>33</v>
      </c>
      <c r="B14" s="64"/>
      <c r="C14" s="20" t="s">
        <v>34</v>
      </c>
      <c r="D14" s="21" t="s">
        <v>35</v>
      </c>
      <c r="E14" s="22" t="s">
        <v>36</v>
      </c>
      <c r="F14" s="21" t="s">
        <v>37</v>
      </c>
      <c r="G14" s="23" t="s">
        <v>38</v>
      </c>
    </row>
    <row r="15" spans="1:7" ht="12.75">
      <c r="A15" s="64"/>
      <c r="B15" s="64"/>
      <c r="C15" s="24" t="s">
        <v>39</v>
      </c>
      <c r="D15" s="25" t="s">
        <v>39</v>
      </c>
      <c r="E15" s="25" t="s">
        <v>39</v>
      </c>
      <c r="F15" s="25" t="s">
        <v>39</v>
      </c>
      <c r="G15" s="24" t="s">
        <v>39</v>
      </c>
    </row>
    <row r="16" spans="1:7" ht="15">
      <c r="A16" s="65">
        <v>1</v>
      </c>
      <c r="B16" s="65"/>
      <c r="C16" s="24">
        <v>2</v>
      </c>
      <c r="D16" s="25">
        <v>3</v>
      </c>
      <c r="E16" s="25" t="s">
        <v>40</v>
      </c>
      <c r="F16" s="25">
        <v>5</v>
      </c>
      <c r="G16" s="24" t="s">
        <v>41</v>
      </c>
    </row>
    <row r="17" spans="1:8" ht="48" customHeight="1">
      <c r="A17" s="66" t="s">
        <v>42</v>
      </c>
      <c r="B17" s="66"/>
      <c r="C17" s="26">
        <f>C18+C19+C20+C21+C22</f>
        <v>51093.090000000004</v>
      </c>
      <c r="D17" s="27">
        <f>D18+D19+D20+D21+D22</f>
        <v>319395.51</v>
      </c>
      <c r="E17" s="27">
        <f>E18+E19+E20+E21+E22</f>
        <v>370488.60000000003</v>
      </c>
      <c r="F17" s="27">
        <f>F18+F19+F20+F21+F22</f>
        <v>317896.8399999999</v>
      </c>
      <c r="G17" s="26">
        <f>G18+G19+G20+G21+G22</f>
        <v>52591.76000000005</v>
      </c>
      <c r="H17" s="28"/>
    </row>
    <row r="18" spans="1:8" ht="12.75">
      <c r="A18" s="67" t="s">
        <v>43</v>
      </c>
      <c r="B18" s="67"/>
      <c r="C18" s="26">
        <v>48091.96</v>
      </c>
      <c r="D18" s="27">
        <f>271162.12+14419.44+5624.37</f>
        <v>291205.93</v>
      </c>
      <c r="E18" s="27">
        <f>C18+D18</f>
        <v>339297.89</v>
      </c>
      <c r="F18" s="27">
        <f>268837.41+15930.48+5476.49-142.98</f>
        <v>290101.39999999997</v>
      </c>
      <c r="G18" s="26">
        <f aca="true" t="shared" si="0" ref="G18:G26">E18-F18</f>
        <v>49196.49000000005</v>
      </c>
      <c r="H18" s="28"/>
    </row>
    <row r="19" spans="1:10" ht="12.75">
      <c r="A19" s="67" t="s">
        <v>44</v>
      </c>
      <c r="B19" s="67"/>
      <c r="C19" s="26">
        <v>154.72</v>
      </c>
      <c r="D19" s="27">
        <v>1363.04</v>
      </c>
      <c r="E19" s="27">
        <f aca="true" t="shared" si="1" ref="E19:E26">C19+D19</f>
        <v>1517.76</v>
      </c>
      <c r="F19" s="27">
        <f>1226.47+117.82</f>
        <v>1344.29</v>
      </c>
      <c r="G19" s="26">
        <f t="shared" si="0"/>
        <v>173.47000000000003</v>
      </c>
      <c r="H19" s="29"/>
      <c r="I19" s="29"/>
      <c r="J19" s="29"/>
    </row>
    <row r="20" spans="1:7" ht="12.75">
      <c r="A20" s="67" t="s">
        <v>45</v>
      </c>
      <c r="B20" s="67"/>
      <c r="C20" s="26">
        <v>602.4</v>
      </c>
      <c r="D20" s="27">
        <v>5450.58</v>
      </c>
      <c r="E20" s="27">
        <f t="shared" si="1"/>
        <v>6052.98</v>
      </c>
      <c r="F20" s="27">
        <f>4831.08+602.4</f>
        <v>5433.48</v>
      </c>
      <c r="G20" s="26">
        <f t="shared" si="0"/>
        <v>619.5</v>
      </c>
    </row>
    <row r="21" spans="1:7" ht="12.75">
      <c r="A21" s="67" t="s">
        <v>46</v>
      </c>
      <c r="B21" s="67"/>
      <c r="C21" s="26">
        <v>201.72</v>
      </c>
      <c r="D21" s="27">
        <v>1958.68</v>
      </c>
      <c r="E21" s="27">
        <f t="shared" si="1"/>
        <v>2160.4</v>
      </c>
      <c r="F21" s="27">
        <f>1756.37+170.39</f>
        <v>1926.7599999999998</v>
      </c>
      <c r="G21" s="26">
        <f t="shared" si="0"/>
        <v>233.64000000000033</v>
      </c>
    </row>
    <row r="22" spans="1:7" ht="12.75">
      <c r="A22" s="67" t="s">
        <v>47</v>
      </c>
      <c r="B22" s="67"/>
      <c r="C22" s="26">
        <v>2042.29</v>
      </c>
      <c r="D22" s="27">
        <v>19417.28</v>
      </c>
      <c r="E22" s="27">
        <f t="shared" si="1"/>
        <v>21459.57</v>
      </c>
      <c r="F22" s="27">
        <f>17447.53+1643.38</f>
        <v>19090.91</v>
      </c>
      <c r="G22" s="26">
        <f t="shared" si="0"/>
        <v>2368.66</v>
      </c>
    </row>
    <row r="23" spans="1:7" ht="12.75">
      <c r="A23" s="68" t="s">
        <v>48</v>
      </c>
      <c r="B23" s="68"/>
      <c r="C23" s="26">
        <v>0</v>
      </c>
      <c r="D23" s="27">
        <v>0</v>
      </c>
      <c r="E23" s="27">
        <f t="shared" si="1"/>
        <v>0</v>
      </c>
      <c r="F23" s="27">
        <v>0</v>
      </c>
      <c r="G23" s="26">
        <f t="shared" si="0"/>
        <v>0</v>
      </c>
    </row>
    <row r="24" spans="1:7" ht="12.75">
      <c r="A24" s="68" t="s">
        <v>49</v>
      </c>
      <c r="B24" s="68"/>
      <c r="C24" s="26">
        <v>0</v>
      </c>
      <c r="D24" s="27">
        <v>0</v>
      </c>
      <c r="E24" s="27">
        <f t="shared" si="1"/>
        <v>0</v>
      </c>
      <c r="F24" s="27">
        <v>0</v>
      </c>
      <c r="G24" s="26">
        <f t="shared" si="0"/>
        <v>0</v>
      </c>
    </row>
    <row r="25" spans="1:7" ht="12.75">
      <c r="A25" s="68" t="s">
        <v>50</v>
      </c>
      <c r="B25" s="68"/>
      <c r="C25" s="26">
        <v>0</v>
      </c>
      <c r="D25" s="27">
        <v>2601.36</v>
      </c>
      <c r="E25" s="27">
        <f t="shared" si="1"/>
        <v>2601.36</v>
      </c>
      <c r="F25" s="27">
        <f>E25</f>
        <v>2601.36</v>
      </c>
      <c r="G25" s="26">
        <f t="shared" si="0"/>
        <v>0</v>
      </c>
    </row>
    <row r="26" spans="1:7" ht="12.75">
      <c r="A26" s="68" t="s">
        <v>51</v>
      </c>
      <c r="B26" s="68"/>
      <c r="C26" s="26">
        <v>117095.72</v>
      </c>
      <c r="D26" s="27">
        <f>53305.76+81838.14</f>
        <v>135143.9</v>
      </c>
      <c r="E26" s="27">
        <f t="shared" si="1"/>
        <v>252239.62</v>
      </c>
      <c r="F26" s="27">
        <v>53305.76</v>
      </c>
      <c r="G26" s="26">
        <f t="shared" si="0"/>
        <v>198933.86</v>
      </c>
    </row>
    <row r="27" spans="1:7" ht="15">
      <c r="A27" s="69" t="s">
        <v>5</v>
      </c>
      <c r="B27" s="69"/>
      <c r="C27" s="26">
        <f>C17++C23+C24+C25+C26</f>
        <v>168188.81</v>
      </c>
      <c r="D27" s="27">
        <f>D17+D23+D24+D25+D26</f>
        <v>457140.77</v>
      </c>
      <c r="E27" s="27">
        <f>E17+E23+E24+E25+E26</f>
        <v>625329.5800000001</v>
      </c>
      <c r="F27" s="27">
        <f>F17+F23+F24+F25+F26</f>
        <v>373803.9599999999</v>
      </c>
      <c r="G27" s="26">
        <f>G17+G23+G24+G25+G26</f>
        <v>251525.62000000005</v>
      </c>
    </row>
    <row r="29" spans="1:5" ht="14.25">
      <c r="A29" s="30" t="s">
        <v>52</v>
      </c>
      <c r="B29" s="30"/>
      <c r="C29" s="30"/>
      <c r="D29" s="30"/>
      <c r="E29" s="31"/>
    </row>
    <row r="31" spans="1:7" ht="38.25">
      <c r="A31" s="32" t="s">
        <v>1</v>
      </c>
      <c r="B31" s="70" t="s">
        <v>53</v>
      </c>
      <c r="C31" s="70"/>
      <c r="D31" s="70"/>
      <c r="E31" s="70"/>
      <c r="F31" s="22" t="s">
        <v>54</v>
      </c>
      <c r="G31" s="33" t="s">
        <v>55</v>
      </c>
    </row>
    <row r="32" spans="1:11" ht="15">
      <c r="A32" s="34" t="s">
        <v>56</v>
      </c>
      <c r="B32" s="71" t="s">
        <v>57</v>
      </c>
      <c r="C32" s="71"/>
      <c r="D32" s="71"/>
      <c r="E32" s="71"/>
      <c r="F32" s="35" t="s">
        <v>58</v>
      </c>
      <c r="G32" s="36">
        <v>17044.8</v>
      </c>
      <c r="K32" s="28"/>
    </row>
    <row r="33" spans="1:11" ht="34.5">
      <c r="A33" s="34" t="s">
        <v>59</v>
      </c>
      <c r="B33" s="71" t="s">
        <v>60</v>
      </c>
      <c r="C33" s="71"/>
      <c r="D33" s="71"/>
      <c r="E33" s="71"/>
      <c r="F33" s="21" t="s">
        <v>61</v>
      </c>
      <c r="G33" s="36">
        <v>12272.26</v>
      </c>
      <c r="K33" s="28"/>
    </row>
    <row r="34" spans="1:11" ht="32.25" customHeight="1">
      <c r="A34" s="37" t="s">
        <v>62</v>
      </c>
      <c r="B34" s="72" t="s">
        <v>63</v>
      </c>
      <c r="C34" s="72"/>
      <c r="D34" s="72"/>
      <c r="E34" s="72"/>
      <c r="F34" s="73" t="s">
        <v>64</v>
      </c>
      <c r="G34" s="36">
        <v>246744</v>
      </c>
      <c r="K34" s="28"/>
    </row>
    <row r="35" spans="1:11" ht="15">
      <c r="A35" s="38" t="s">
        <v>65</v>
      </c>
      <c r="B35" s="76" t="s">
        <v>66</v>
      </c>
      <c r="C35" s="76"/>
      <c r="D35" s="76"/>
      <c r="E35" s="76"/>
      <c r="F35" s="74"/>
      <c r="G35" s="36">
        <v>0</v>
      </c>
      <c r="K35" s="28"/>
    </row>
    <row r="36" spans="1:11" ht="15">
      <c r="A36" s="38" t="s">
        <v>67</v>
      </c>
      <c r="B36" s="76" t="s">
        <v>68</v>
      </c>
      <c r="C36" s="76"/>
      <c r="D36" s="76"/>
      <c r="E36" s="76"/>
      <c r="F36" s="74"/>
      <c r="G36" s="36">
        <v>0</v>
      </c>
      <c r="K36" s="28"/>
    </row>
    <row r="37" spans="1:11" ht="15">
      <c r="A37" s="34" t="s">
        <v>69</v>
      </c>
      <c r="B37" s="71" t="s">
        <v>70</v>
      </c>
      <c r="C37" s="71"/>
      <c r="D37" s="71"/>
      <c r="E37" s="71"/>
      <c r="F37" s="74"/>
      <c r="G37" s="36">
        <v>19601.52</v>
      </c>
      <c r="K37" s="28"/>
    </row>
    <row r="38" spans="1:11" ht="15">
      <c r="A38" s="34" t="s">
        <v>71</v>
      </c>
      <c r="B38" s="71" t="s">
        <v>72</v>
      </c>
      <c r="C38" s="71"/>
      <c r="D38" s="71"/>
      <c r="E38" s="71"/>
      <c r="F38" s="75"/>
      <c r="G38" s="36">
        <v>2386.27</v>
      </c>
      <c r="K38" s="28"/>
    </row>
    <row r="39" spans="1:11" ht="18.75" customHeight="1">
      <c r="A39" s="34" t="s">
        <v>73</v>
      </c>
      <c r="B39" s="77" t="s">
        <v>74</v>
      </c>
      <c r="C39" s="77"/>
      <c r="D39" s="77"/>
      <c r="E39" s="77"/>
      <c r="F39" s="39" t="s">
        <v>75</v>
      </c>
      <c r="G39" s="36">
        <v>3408.96</v>
      </c>
      <c r="K39" s="28"/>
    </row>
    <row r="40" spans="1:11" ht="15.75" customHeight="1">
      <c r="A40" s="38" t="s">
        <v>76</v>
      </c>
      <c r="B40" s="78" t="s">
        <v>77</v>
      </c>
      <c r="C40" s="79"/>
      <c r="D40" s="79"/>
      <c r="E40" s="80"/>
      <c r="F40" s="39"/>
      <c r="G40" s="36">
        <v>0</v>
      </c>
      <c r="K40" s="28"/>
    </row>
    <row r="41" spans="1:11" ht="15.75" customHeight="1">
      <c r="A41" s="38" t="s">
        <v>78</v>
      </c>
      <c r="B41" s="78" t="s">
        <v>79</v>
      </c>
      <c r="C41" s="79"/>
      <c r="D41" s="79"/>
      <c r="E41" s="80"/>
      <c r="F41" s="39"/>
      <c r="G41" s="36">
        <v>0</v>
      </c>
      <c r="K41" s="28"/>
    </row>
    <row r="42" spans="1:11" ht="15">
      <c r="A42" s="34" t="s">
        <v>80</v>
      </c>
      <c r="B42" s="71" t="s">
        <v>81</v>
      </c>
      <c r="C42" s="71"/>
      <c r="D42" s="71"/>
      <c r="E42" s="71"/>
      <c r="F42" s="35" t="s">
        <v>82</v>
      </c>
      <c r="G42" s="36">
        <v>30259.38</v>
      </c>
      <c r="K42" s="28"/>
    </row>
    <row r="43" spans="1:11" ht="15">
      <c r="A43" s="34" t="s">
        <v>83</v>
      </c>
      <c r="B43" s="71" t="s">
        <v>84</v>
      </c>
      <c r="C43" s="71"/>
      <c r="D43" s="71"/>
      <c r="E43" s="71"/>
      <c r="F43" s="35" t="s">
        <v>82</v>
      </c>
      <c r="G43" s="36">
        <v>54968.31</v>
      </c>
      <c r="I43" s="40"/>
      <c r="K43" s="54"/>
    </row>
    <row r="44" spans="1:13" ht="15">
      <c r="A44" s="38" t="s">
        <v>85</v>
      </c>
      <c r="B44" s="78" t="s">
        <v>86</v>
      </c>
      <c r="C44" s="79"/>
      <c r="D44" s="79"/>
      <c r="E44" s="80"/>
      <c r="F44" s="35"/>
      <c r="G44" s="36">
        <v>0</v>
      </c>
      <c r="K44" s="28"/>
      <c r="L44" s="41"/>
      <c r="M44" s="29"/>
    </row>
    <row r="45" spans="1:11" ht="15">
      <c r="A45" s="34" t="s">
        <v>87</v>
      </c>
      <c r="B45" s="71" t="s">
        <v>88</v>
      </c>
      <c r="C45" s="71"/>
      <c r="D45" s="71"/>
      <c r="E45" s="71"/>
      <c r="F45" s="42" t="s">
        <v>89</v>
      </c>
      <c r="G45" s="36">
        <v>275.14</v>
      </c>
      <c r="K45" s="28"/>
    </row>
    <row r="46" spans="1:11" ht="15">
      <c r="A46" s="34" t="s">
        <v>90</v>
      </c>
      <c r="B46" s="71" t="s">
        <v>91</v>
      </c>
      <c r="C46" s="71"/>
      <c r="D46" s="71"/>
      <c r="E46" s="71"/>
      <c r="F46" s="34"/>
      <c r="G46" s="36">
        <f>14419.44+5624.37</f>
        <v>20043.81</v>
      </c>
      <c r="K46" s="28"/>
    </row>
    <row r="47" spans="1:11" ht="15">
      <c r="A47" s="81" t="s">
        <v>92</v>
      </c>
      <c r="B47" s="82"/>
      <c r="C47" s="82"/>
      <c r="D47" s="82"/>
      <c r="E47" s="83"/>
      <c r="F47" s="34"/>
      <c r="G47" s="36"/>
      <c r="K47" s="28"/>
    </row>
    <row r="48" spans="1:7" ht="15">
      <c r="A48" s="34" t="s">
        <v>93</v>
      </c>
      <c r="B48" s="71" t="s">
        <v>44</v>
      </c>
      <c r="C48" s="71"/>
      <c r="D48" s="71"/>
      <c r="E48" s="71"/>
      <c r="F48" s="35" t="s">
        <v>94</v>
      </c>
      <c r="G48" s="36">
        <f>D19</f>
        <v>1363.04</v>
      </c>
    </row>
    <row r="49" spans="1:7" ht="15">
      <c r="A49" s="34" t="s">
        <v>95</v>
      </c>
      <c r="B49" s="71" t="s">
        <v>45</v>
      </c>
      <c r="C49" s="71"/>
      <c r="D49" s="71"/>
      <c r="E49" s="71"/>
      <c r="F49" s="35" t="s">
        <v>96</v>
      </c>
      <c r="G49" s="36">
        <f>D20</f>
        <v>5450.58</v>
      </c>
    </row>
    <row r="50" spans="1:7" ht="15">
      <c r="A50" s="34" t="s">
        <v>97</v>
      </c>
      <c r="B50" s="71" t="s">
        <v>98</v>
      </c>
      <c r="C50" s="71"/>
      <c r="D50" s="71"/>
      <c r="E50" s="71"/>
      <c r="F50" s="35" t="s">
        <v>99</v>
      </c>
      <c r="G50" s="36">
        <f>D22</f>
        <v>19417.28</v>
      </c>
    </row>
    <row r="51" spans="1:7" ht="15">
      <c r="A51" s="34" t="s">
        <v>100</v>
      </c>
      <c r="B51" s="71" t="s">
        <v>46</v>
      </c>
      <c r="C51" s="71"/>
      <c r="D51" s="71"/>
      <c r="E51" s="71"/>
      <c r="F51" s="35" t="s">
        <v>94</v>
      </c>
      <c r="G51" s="36">
        <f>D21</f>
        <v>1958.68</v>
      </c>
    </row>
    <row r="52" spans="1:7" ht="15">
      <c r="A52" s="34" t="s">
        <v>101</v>
      </c>
      <c r="B52" s="85" t="s">
        <v>36</v>
      </c>
      <c r="C52" s="85"/>
      <c r="D52" s="85"/>
      <c r="E52" s="85"/>
      <c r="F52" s="34"/>
      <c r="G52" s="27">
        <f>SUM(G32:G51)</f>
        <v>435194.0300000001</v>
      </c>
    </row>
    <row r="53" spans="1:7" ht="15">
      <c r="A53" s="34" t="s">
        <v>102</v>
      </c>
      <c r="B53" s="81" t="s">
        <v>103</v>
      </c>
      <c r="C53" s="82"/>
      <c r="D53" s="82"/>
      <c r="E53" s="82"/>
      <c r="F53" s="83"/>
      <c r="G53" s="43">
        <f>G10+F17+F25+F26-G52</f>
        <v>461164.7099999998</v>
      </c>
    </row>
    <row r="55" spans="1:5" ht="15">
      <c r="A55" s="86" t="s">
        <v>104</v>
      </c>
      <c r="B55" s="86"/>
      <c r="C55" s="44"/>
      <c r="D55" s="44"/>
      <c r="E55" s="44"/>
    </row>
    <row r="56" spans="1:7" ht="15">
      <c r="A56" s="87" t="s">
        <v>105</v>
      </c>
      <c r="B56" s="87"/>
      <c r="C56" s="87"/>
      <c r="D56" s="87"/>
      <c r="E56" s="87"/>
      <c r="G56" s="45">
        <f>G23+G24</f>
        <v>0</v>
      </c>
    </row>
    <row r="57" spans="1:5" ht="15">
      <c r="A57" s="44"/>
      <c r="B57" s="44"/>
      <c r="C57" s="44"/>
      <c r="D57" s="44"/>
      <c r="E57" s="44"/>
    </row>
    <row r="58" spans="1:5" ht="15">
      <c r="A58" s="86" t="s">
        <v>106</v>
      </c>
      <c r="B58" s="86"/>
      <c r="C58" s="44"/>
      <c r="D58" s="44"/>
      <c r="E58" s="44"/>
    </row>
    <row r="60" spans="1:7" ht="15">
      <c r="A60" s="35" t="s">
        <v>1</v>
      </c>
      <c r="B60" s="89" t="s">
        <v>107</v>
      </c>
      <c r="C60" s="90"/>
      <c r="D60" s="90"/>
      <c r="E60" s="91"/>
      <c r="F60" s="46" t="s">
        <v>108</v>
      </c>
      <c r="G60" s="34" t="s">
        <v>109</v>
      </c>
    </row>
    <row r="61" spans="1:7" ht="12.75">
      <c r="A61" s="35" t="s">
        <v>56</v>
      </c>
      <c r="B61" s="92" t="s">
        <v>110</v>
      </c>
      <c r="C61" s="93"/>
      <c r="D61" s="93"/>
      <c r="E61" s="94"/>
      <c r="F61" s="47"/>
      <c r="G61" s="48"/>
    </row>
    <row r="62" spans="1:7" ht="12.75">
      <c r="A62" s="35" t="s">
        <v>59</v>
      </c>
      <c r="B62" s="92" t="s">
        <v>111</v>
      </c>
      <c r="C62" s="93"/>
      <c r="D62" s="93"/>
      <c r="E62" s="94"/>
      <c r="F62" s="47"/>
      <c r="G62" s="48"/>
    </row>
    <row r="63" spans="1:7" ht="12.75">
      <c r="A63" s="35" t="s">
        <v>62</v>
      </c>
      <c r="B63" s="92" t="s">
        <v>112</v>
      </c>
      <c r="C63" s="93"/>
      <c r="D63" s="93"/>
      <c r="E63" s="94"/>
      <c r="F63" s="49"/>
      <c r="G63" s="50"/>
    </row>
    <row r="64" spans="1:7" ht="12.75">
      <c r="A64" s="51"/>
      <c r="B64" s="52"/>
      <c r="C64" s="52"/>
      <c r="D64" s="52"/>
      <c r="E64" s="52"/>
      <c r="F64" s="53"/>
      <c r="G64" s="54"/>
    </row>
    <row r="65" spans="1:7" ht="12.75">
      <c r="A65" s="51"/>
      <c r="B65" s="52"/>
      <c r="C65" s="52"/>
      <c r="D65" s="52"/>
      <c r="E65" s="52"/>
      <c r="F65" s="53"/>
      <c r="G65" s="54"/>
    </row>
    <row r="71" spans="1:7" ht="15.75">
      <c r="A71" s="55"/>
      <c r="B71" s="84"/>
      <c r="C71" s="84"/>
      <c r="D71" s="55"/>
      <c r="E71" s="55"/>
      <c r="F71" s="84"/>
      <c r="G71" s="84"/>
    </row>
    <row r="72" spans="1:7" ht="12.75">
      <c r="A72" s="56"/>
      <c r="B72" s="56"/>
      <c r="C72" s="56"/>
      <c r="D72" s="56"/>
      <c r="E72" s="56"/>
      <c r="F72" s="56"/>
      <c r="G72" s="56"/>
    </row>
    <row r="73" spans="1:7" ht="12.75">
      <c r="A73" s="56"/>
      <c r="B73" s="56"/>
      <c r="C73" s="56"/>
      <c r="D73" s="56"/>
      <c r="E73" s="56"/>
      <c r="F73" s="56"/>
      <c r="G73" s="56"/>
    </row>
    <row r="74" spans="1:7" ht="12.75">
      <c r="A74" s="56"/>
      <c r="B74" s="56"/>
      <c r="C74" s="56"/>
      <c r="D74" s="56"/>
      <c r="E74" s="56"/>
      <c r="F74" s="56"/>
      <c r="G74" s="56"/>
    </row>
    <row r="75" spans="1:7" ht="15">
      <c r="A75" s="56"/>
      <c r="B75" s="88"/>
      <c r="C75" s="88"/>
      <c r="D75" s="88"/>
      <c r="E75" s="56"/>
      <c r="F75" s="56"/>
      <c r="G75" s="56"/>
    </row>
    <row r="76" spans="1:7" ht="15">
      <c r="A76" s="56"/>
      <c r="B76" s="56"/>
      <c r="C76" s="56"/>
      <c r="D76" s="56"/>
      <c r="E76" s="56"/>
      <c r="F76" s="57"/>
      <c r="G76" s="57"/>
    </row>
    <row r="77" spans="1:7" ht="12.75">
      <c r="A77" s="56"/>
      <c r="B77" s="56"/>
      <c r="C77" s="56"/>
      <c r="D77" s="56"/>
      <c r="E77" s="56"/>
      <c r="F77" s="56"/>
      <c r="G77" s="56"/>
    </row>
    <row r="78" spans="1:7" ht="12.75">
      <c r="A78" s="56"/>
      <c r="B78" s="56"/>
      <c r="C78" s="56"/>
      <c r="D78" s="56"/>
      <c r="E78" s="56"/>
      <c r="F78" s="56"/>
      <c r="G78" s="56"/>
    </row>
  </sheetData>
  <sheetProtection/>
  <mergeCells count="56">
    <mergeCell ref="B75:D75"/>
    <mergeCell ref="B60:E60"/>
    <mergeCell ref="B61:E61"/>
    <mergeCell ref="B62:E62"/>
    <mergeCell ref="B63:E63"/>
    <mergeCell ref="B71:C71"/>
    <mergeCell ref="F71:G71"/>
    <mergeCell ref="B51:E51"/>
    <mergeCell ref="B52:E52"/>
    <mergeCell ref="B53:F53"/>
    <mergeCell ref="A55:B55"/>
    <mergeCell ref="A56:E56"/>
    <mergeCell ref="A58:B58"/>
    <mergeCell ref="B45:E45"/>
    <mergeCell ref="B46:E46"/>
    <mergeCell ref="A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33:E33"/>
    <mergeCell ref="B34:E34"/>
    <mergeCell ref="F34:F38"/>
    <mergeCell ref="B35:E35"/>
    <mergeCell ref="B36:E36"/>
    <mergeCell ref="B37:E37"/>
    <mergeCell ref="B38:E38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A22" sqref="A22:D24"/>
    </sheetView>
  </sheetViews>
  <sheetFormatPr defaultColWidth="9.140625" defaultRowHeight="12.75"/>
  <cols>
    <col min="1" max="1" width="8.00390625" style="0" customWidth="1"/>
    <col min="2" max="2" width="42.28125" style="0" customWidth="1"/>
    <col min="3" max="3" width="12.57421875" style="0" customWidth="1"/>
    <col min="4" max="4" width="19.57421875" style="0" customWidth="1"/>
  </cols>
  <sheetData>
    <row r="1" ht="25.5" customHeight="1">
      <c r="D1" s="14" t="s">
        <v>7</v>
      </c>
    </row>
    <row r="2" spans="1:4" ht="144.75" customHeight="1">
      <c r="A2" s="95" t="s">
        <v>15</v>
      </c>
      <c r="B2" s="96"/>
      <c r="C2" s="96"/>
      <c r="D2" s="96"/>
    </row>
    <row r="3" spans="1:4" ht="26.25" customHeight="1">
      <c r="A3" s="2" t="s">
        <v>1</v>
      </c>
      <c r="B3" s="2" t="s">
        <v>3</v>
      </c>
      <c r="C3" s="2" t="s">
        <v>2</v>
      </c>
      <c r="D3" s="3" t="s">
        <v>6</v>
      </c>
    </row>
    <row r="4" spans="1:4" ht="33.75" customHeight="1">
      <c r="A4" s="2">
        <v>1</v>
      </c>
      <c r="B4" s="15" t="s">
        <v>0</v>
      </c>
      <c r="C4" s="3"/>
      <c r="D4" s="12"/>
    </row>
    <row r="5" spans="1:4" ht="15">
      <c r="A5" s="2"/>
      <c r="B5" s="4" t="s">
        <v>8</v>
      </c>
      <c r="C5" s="2"/>
      <c r="D5" s="12">
        <v>128841</v>
      </c>
    </row>
    <row r="6" spans="1:4" ht="28.5">
      <c r="A6" s="2"/>
      <c r="B6" s="16" t="s">
        <v>9</v>
      </c>
      <c r="C6" s="2" t="s">
        <v>19</v>
      </c>
      <c r="D6" s="12"/>
    </row>
    <row r="7" spans="1:4" ht="30" customHeight="1">
      <c r="A7" s="2"/>
      <c r="B7" s="16"/>
      <c r="C7" s="2"/>
      <c r="D7" s="12"/>
    </row>
    <row r="8" spans="1:4" ht="15">
      <c r="A8" s="2"/>
      <c r="B8" s="18" t="s">
        <v>10</v>
      </c>
      <c r="C8" s="2"/>
      <c r="D8" s="12">
        <v>1742</v>
      </c>
    </row>
    <row r="9" spans="1:4" ht="17.25" customHeight="1">
      <c r="A9" s="2"/>
      <c r="B9" s="4" t="s">
        <v>11</v>
      </c>
      <c r="C9" s="2" t="s">
        <v>14</v>
      </c>
      <c r="D9" s="12">
        <v>26960</v>
      </c>
    </row>
    <row r="10" spans="1:4" ht="15">
      <c r="A10" s="2"/>
      <c r="B10" s="4" t="s">
        <v>12</v>
      </c>
      <c r="C10" s="2"/>
      <c r="D10" s="12">
        <v>1176</v>
      </c>
    </row>
    <row r="11" spans="1:4" ht="38.25" customHeight="1">
      <c r="A11" s="2"/>
      <c r="B11" s="4"/>
      <c r="C11" s="2"/>
      <c r="D11" s="12"/>
    </row>
    <row r="12" spans="1:4" ht="15.75">
      <c r="A12" s="2">
        <v>2</v>
      </c>
      <c r="B12" s="15" t="s">
        <v>4</v>
      </c>
      <c r="C12" s="2"/>
      <c r="D12" s="12"/>
    </row>
    <row r="13" spans="1:4" ht="18" customHeight="1">
      <c r="A13" s="2"/>
      <c r="B13" s="4" t="s">
        <v>13</v>
      </c>
      <c r="C13" s="2" t="s">
        <v>20</v>
      </c>
      <c r="D13" s="12">
        <v>4759</v>
      </c>
    </row>
    <row r="14" spans="1:4" ht="18.75" customHeight="1">
      <c r="A14" s="2"/>
      <c r="B14" s="4" t="s">
        <v>17</v>
      </c>
      <c r="C14" s="2" t="s">
        <v>21</v>
      </c>
      <c r="D14" s="12">
        <v>78111</v>
      </c>
    </row>
    <row r="15" spans="1:4" ht="20.25" customHeight="1">
      <c r="A15" s="2"/>
      <c r="B15" s="4" t="s">
        <v>18</v>
      </c>
      <c r="C15" s="2" t="s">
        <v>22</v>
      </c>
      <c r="D15" s="12">
        <v>4711</v>
      </c>
    </row>
    <row r="16" spans="1:4" ht="18.75" customHeight="1">
      <c r="A16" s="2"/>
      <c r="B16" s="4" t="s">
        <v>16</v>
      </c>
      <c r="C16" s="2" t="s">
        <v>23</v>
      </c>
      <c r="D16" s="12">
        <v>444</v>
      </c>
    </row>
    <row r="17" spans="1:4" ht="15" customHeight="1">
      <c r="A17" s="2"/>
      <c r="B17" s="15"/>
      <c r="C17" s="2"/>
      <c r="D17" s="12"/>
    </row>
    <row r="18" spans="1:4" ht="27" customHeight="1">
      <c r="A18" s="3"/>
      <c r="B18" s="17" t="s">
        <v>5</v>
      </c>
      <c r="C18" s="2"/>
      <c r="D18" s="13">
        <f>SUM(D5:D17)</f>
        <v>246744</v>
      </c>
    </row>
    <row r="19" spans="1:3" ht="15">
      <c r="A19" s="5"/>
      <c r="B19" s="5"/>
      <c r="C19" s="5"/>
    </row>
    <row r="20" spans="1:3" ht="79.5" customHeight="1">
      <c r="A20" s="5"/>
      <c r="B20" s="5"/>
      <c r="C20" s="5"/>
    </row>
    <row r="21" spans="1:3" ht="15">
      <c r="A21" s="5"/>
      <c r="B21" s="5"/>
      <c r="C21" s="5"/>
    </row>
    <row r="22" spans="1:3" ht="30.75" customHeight="1">
      <c r="A22" s="5"/>
      <c r="B22" s="9"/>
      <c r="C22" s="10"/>
    </row>
    <row r="23" spans="1:4" ht="15">
      <c r="A23" s="5"/>
      <c r="B23" s="5"/>
      <c r="C23" s="10"/>
      <c r="D23" s="11"/>
    </row>
    <row r="24" spans="1:3" ht="26.25" customHeight="1">
      <c r="A24" s="6"/>
      <c r="B24" s="7"/>
      <c r="C24" s="8"/>
    </row>
    <row r="25" ht="12.75">
      <c r="C25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2019-03-14T06:20:35Z</cp:lastPrinted>
  <dcterms:created xsi:type="dcterms:W3CDTF">1996-10-08T23:32:33Z</dcterms:created>
  <dcterms:modified xsi:type="dcterms:W3CDTF">2019-03-28T08:21:18Z</dcterms:modified>
  <cp:category/>
  <cp:version/>
  <cp:contentType/>
  <cp:contentStatus/>
</cp:coreProperties>
</file>